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est\Etoonpack\Requirement\From Mike\"/>
    </mc:Choice>
  </mc:AlternateContent>
  <bookViews>
    <workbookView xWindow="0" yWindow="0" windowWidth="20490" windowHeight="8880"/>
  </bookViews>
  <sheets>
    <sheet name="报表-超期利息核算明细表" sheetId="1" r:id="rId1"/>
  </sheets>
  <definedNames>
    <definedName name="_xlnm._FilterDatabase" localSheetId="0" hidden="1">'报表-超期利息核算明细表'!$A$12:$P$31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O27" i="1" s="1"/>
  <c r="P27" i="1" s="1"/>
  <c r="H26" i="1"/>
  <c r="O26" i="1" s="1"/>
  <c r="P26" i="1" s="1"/>
  <c r="H25" i="1"/>
  <c r="O25" i="1" s="1"/>
  <c r="P25" i="1" s="1"/>
  <c r="P24" i="1"/>
  <c r="O24" i="1"/>
  <c r="P31" i="1"/>
  <c r="P30" i="1"/>
  <c r="P29" i="1"/>
  <c r="P28" i="1"/>
  <c r="P23" i="1"/>
  <c r="P21" i="1"/>
  <c r="P20" i="1"/>
  <c r="P18" i="1"/>
  <c r="P17" i="1"/>
  <c r="P13" i="1"/>
  <c r="O13" i="1"/>
  <c r="H22" i="1"/>
  <c r="O22" i="1" s="1"/>
  <c r="P22" i="1" s="1"/>
  <c r="O31" i="1"/>
  <c r="O30" i="1"/>
  <c r="O29" i="1"/>
  <c r="O28" i="1"/>
  <c r="O23" i="1"/>
  <c r="O21" i="1"/>
  <c r="O20" i="1"/>
  <c r="N19" i="1"/>
  <c r="H19" i="1"/>
  <c r="O18" i="1"/>
  <c r="O17" i="1"/>
  <c r="N16" i="1"/>
  <c r="H16" i="1"/>
  <c r="H15" i="1"/>
  <c r="O15" i="1" s="1"/>
  <c r="P15" i="1" s="1"/>
  <c r="H14" i="1"/>
  <c r="O14" i="1" l="1"/>
  <c r="P14" i="1" s="1"/>
  <c r="O16" i="1"/>
  <c r="P16" i="1" s="1"/>
  <c r="O19" i="1"/>
  <c r="P19" i="1" s="1"/>
</calcChain>
</file>

<file path=xl/sharedStrings.xml><?xml version="1.0" encoding="utf-8"?>
<sst xmlns="http://schemas.openxmlformats.org/spreadsheetml/2006/main" count="68" uniqueCount="40">
  <si>
    <t>客户名称</t>
    <phoneticPr fontId="1" type="noConversion"/>
  </si>
  <si>
    <t>销售负责人</t>
    <phoneticPr fontId="1" type="noConversion"/>
  </si>
  <si>
    <t>结算单编号</t>
    <phoneticPr fontId="1" type="noConversion"/>
  </si>
  <si>
    <t>结算单类型</t>
    <phoneticPr fontId="1" type="noConversion"/>
  </si>
  <si>
    <t>SAP发票编号</t>
    <phoneticPr fontId="1" type="noConversion"/>
  </si>
  <si>
    <t>SAP发票日期</t>
    <phoneticPr fontId="1" type="noConversion"/>
  </si>
  <si>
    <t>付款截止日期</t>
    <phoneticPr fontId="1" type="noConversion"/>
  </si>
  <si>
    <t>SAP发票金额</t>
    <phoneticPr fontId="1" type="noConversion"/>
  </si>
  <si>
    <t>金税发票号</t>
    <phoneticPr fontId="1" type="noConversion"/>
  </si>
  <si>
    <t>SAP收款编号</t>
    <phoneticPr fontId="1" type="noConversion"/>
  </si>
  <si>
    <t>SAP收款金额</t>
    <phoneticPr fontId="1" type="noConversion"/>
  </si>
  <si>
    <t>SAP收款日期</t>
  </si>
  <si>
    <t>未清金额</t>
    <phoneticPr fontId="1" type="noConversion"/>
  </si>
  <si>
    <t>超期时间</t>
    <phoneticPr fontId="1" type="noConversion"/>
  </si>
  <si>
    <t>PPG涂料(天津)有限公司</t>
  </si>
  <si>
    <t>吴刚</t>
  </si>
  <si>
    <t>INV-001</t>
    <phoneticPr fontId="1" type="noConversion"/>
  </si>
  <si>
    <t>IN-200</t>
    <phoneticPr fontId="1" type="noConversion"/>
  </si>
  <si>
    <t>#</t>
    <phoneticPr fontId="1" type="noConversion"/>
  </si>
  <si>
    <t>IN-201</t>
  </si>
  <si>
    <t>INV-002</t>
    <phoneticPr fontId="1" type="noConversion"/>
  </si>
  <si>
    <t>报表筛选项</t>
    <phoneticPr fontId="1" type="noConversion"/>
  </si>
  <si>
    <t>情况#1</t>
    <phoneticPr fontId="1" type="noConversion"/>
  </si>
  <si>
    <t>情况#2</t>
    <phoneticPr fontId="1" type="noConversion"/>
  </si>
  <si>
    <t>情况#3</t>
    <phoneticPr fontId="1" type="noConversion"/>
  </si>
  <si>
    <t>INV-003</t>
    <phoneticPr fontId="1" type="noConversion"/>
  </si>
  <si>
    <t>IN-202</t>
    <phoneticPr fontId="1" type="noConversion"/>
  </si>
  <si>
    <t>超期利息</t>
    <phoneticPr fontId="1" type="noConversion"/>
  </si>
  <si>
    <r>
      <t>超期利率(%)</t>
    </r>
    <r>
      <rPr>
        <b/>
        <sz val="11"/>
        <color rgb="FFFF0000"/>
        <rFont val="微软雅黑"/>
        <family val="2"/>
        <charset val="134"/>
      </rPr>
      <t>*</t>
    </r>
    <phoneticPr fontId="1" type="noConversion"/>
  </si>
  <si>
    <t>功能#1：默认值=8%，但可以手改</t>
    <phoneticPr fontId="1" type="noConversion"/>
  </si>
  <si>
    <t>功能#2：必填项，和筛选条件显示在一起。</t>
    <phoneticPr fontId="1" type="noConversion"/>
  </si>
  <si>
    <t>情况#4</t>
    <phoneticPr fontId="1" type="noConversion"/>
  </si>
  <si>
    <t>INV-004</t>
    <phoneticPr fontId="1" type="noConversion"/>
  </si>
  <si>
    <t>IN-203</t>
    <phoneticPr fontId="1" type="noConversion"/>
  </si>
  <si>
    <t>IN-204</t>
  </si>
  <si>
    <t>IN-205</t>
  </si>
  <si>
    <r>
      <rPr>
        <b/>
        <sz val="11"/>
        <color theme="1"/>
        <rFont val="微软雅黑"/>
        <family val="2"/>
        <charset val="134"/>
      </rPr>
      <t>报表名称</t>
    </r>
    <r>
      <rPr>
        <sz val="11"/>
        <color theme="1"/>
        <rFont val="微软雅黑"/>
        <family val="2"/>
        <charset val="134"/>
      </rPr>
      <t>：超期利息核算明细表</t>
    </r>
    <phoneticPr fontId="1" type="noConversion"/>
  </si>
  <si>
    <r>
      <rPr>
        <b/>
        <sz val="11"/>
        <color theme="1"/>
        <rFont val="微软雅黑"/>
        <family val="2"/>
        <charset val="134"/>
      </rPr>
      <t>报表描述</t>
    </r>
    <r>
      <rPr>
        <sz val="11"/>
        <color theme="1"/>
        <rFont val="微软雅黑"/>
        <family val="2"/>
        <charset val="134"/>
      </rPr>
      <t>：显示所有客户发票超期利息的计算方法与结果。</t>
    </r>
    <phoneticPr fontId="1" type="noConversion"/>
  </si>
  <si>
    <r>
      <t>报表权限</t>
    </r>
    <r>
      <rPr>
        <sz val="11"/>
        <color theme="1"/>
        <rFont val="微软雅黑"/>
        <family val="2"/>
        <charset val="134"/>
      </rPr>
      <t>：全体销售都有权限查看这个报表，继承客户权限</t>
    </r>
    <phoneticPr fontId="1" type="noConversion"/>
  </si>
  <si>
    <r>
      <t xml:space="preserve">1. 以【SAP发票编号】作为主键
2. 取值范围：2018.8.1(含)以后的、所有有效的发票
3. 一个发票编号可能对应多个金税发票号，所有金税发票号放在一个单元格，如示例中的 “43473209-10”，表示有两个金税发票号，分别是“43473209”和“43473210”（其实B1里面记录金税发票编号的只有一个单元格，所以这里直接从那个字段取值即可）
3. 一个发票编号可能对应多笔收款，收款信息及其以后的各列数据需要分行显示          
4. 同一发票编号中，按 SAP收款日期升序排列          
</t>
    </r>
    <r>
      <rPr>
        <b/>
        <sz val="12"/>
        <color theme="1" tint="0.249977111117893"/>
        <rFont val="微软雅黑"/>
        <family val="2"/>
        <charset val="134"/>
      </rPr>
      <t>5. 未清金额</t>
    </r>
    <r>
      <rPr>
        <sz val="12"/>
        <color theme="1" tint="0.249977111117893"/>
        <rFont val="微软雅黑"/>
        <family val="2"/>
        <charset val="134"/>
      </rPr>
      <t xml:space="preserve">
    (1) 如果（SAP发票金额 - Σ SAP收款金额）≤0，则值=#
    (2) 如果（SAP发票金额 - Σ SAP收款金额）&gt;0，
         a. 如果SAP收款编号≠空值，则值=#
         b. 如果SAP收款编号=空值，则值=SAP发票金额 - Σ SAP收款金额
</t>
    </r>
    <r>
      <rPr>
        <b/>
        <sz val="12"/>
        <color theme="1" tint="0.249977111117893"/>
        <rFont val="微软雅黑"/>
        <family val="2"/>
        <charset val="134"/>
      </rPr>
      <t>6. 超期时间</t>
    </r>
    <r>
      <rPr>
        <sz val="12"/>
        <color theme="1" tint="0.249977111117893"/>
        <rFont val="微软雅黑"/>
        <family val="2"/>
        <charset val="134"/>
      </rPr>
      <t xml:space="preserve">
    (1) 如果未清金额=#
         a. 如果SAP收款日期-付款截止日期&gt;0，则值=SAP收款日期-付款截止日期
         b. 如果SAP收款日期-付款截止日期≤0，则值=0
    (2) 如果未清金额≠#，则值=今天-付款截止日期
</t>
    </r>
    <r>
      <rPr>
        <b/>
        <sz val="12"/>
        <color theme="1" tint="0.249977111117893"/>
        <rFont val="微软雅黑"/>
        <family val="2"/>
        <charset val="134"/>
      </rPr>
      <t>7. 超期利息</t>
    </r>
    <r>
      <rPr>
        <sz val="12"/>
        <color theme="1" tint="0.249977111117893"/>
        <rFont val="微软雅黑"/>
        <family val="2"/>
        <charset val="134"/>
      </rPr>
      <t xml:space="preserve">
    (1) 如果超期时间≤0，则值=0
    (2) 如果超期时间&gt;0，则
         a. 如果未清金额=#，值=超期时间*SAP收款金额*(超期利率/365)
         b. 如果未清金额≠#，值=超期时间*未清金额*(超期利率/365)
8. 默认显示所有记录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</si>
</sst>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¥&quot;* #,##0.00_ ;_ &quot;¥&quot;* \-#,##0.00_ ;_ &quot;¥&quot;* &quot;-&quot;??_ ;_ @_ "/>
    <numFmt numFmtId="176" formatCode="#,##0_ 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 tint="0.249977111117893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 applyAlignment="1">
      <alignment horizontal="left" vertical="center"/>
    </xf>
    <xf numFmtId="49" fontId="3" fillId="3" borderId="1" xfId="0" applyNumberFormat="1" applyFont="1" applyFill="1" applyBorder="1">
      <alignment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left" vertical="center"/>
    </xf>
    <xf numFmtId="44" fontId="4" fillId="4" borderId="1" xfId="0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44" fontId="4" fillId="4" borderId="2" xfId="0" applyNumberFormat="1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left" vertical="center"/>
    </xf>
    <xf numFmtId="44" fontId="4" fillId="4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4" fontId="4" fillId="4" borderId="2" xfId="0" applyNumberFormat="1" applyFont="1" applyFill="1" applyBorder="1">
      <alignment vertical="center"/>
    </xf>
    <xf numFmtId="44" fontId="4" fillId="4" borderId="1" xfId="0" applyNumberFormat="1" applyFont="1" applyFill="1" applyBorder="1">
      <alignment vertical="center"/>
    </xf>
    <xf numFmtId="4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4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2" xfId="0" applyFont="1" applyFill="1" applyBorder="1">
      <alignment vertical="center"/>
    </xf>
    <xf numFmtId="10" fontId="2" fillId="0" borderId="1" xfId="0" applyNumberFormat="1" applyFont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49" fontId="3" fillId="3" borderId="1" xfId="0" applyNumberFormat="1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top" wrapText="1"/>
    </xf>
  </cellXfs>
  <cellStyles count="1">
    <cellStyle name="常规" xfId="0" builtinId="0"/>
  </cellStyles>
  <dxfs count="1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986518</xdr:colOff>
      <xdr:row>7</xdr:row>
      <xdr:rowOff>244928</xdr:rowOff>
    </xdr:from>
    <xdr:to>
      <xdr:col>16</xdr:col>
      <xdr:colOff>14947</xdr:colOff>
      <xdr:row>9</xdr:row>
      <xdr:rowOff>209464</xdr:rowOff>
    </xdr:to>
    <xdr:sp macro="" textlink="">
      <xdr:nvSpPr>
        <xdr:cNvPr id="3" name="对话气泡: 矩形 2">
          <a:extLst>
            <a:ext uri="{FF2B5EF4-FFF2-40B4-BE49-F238E27FC236}">
              <a16:creationId xmlns:a16="http://schemas.microsoft.com/office/drawing/2014/main" id="{1104F87F-5194-419F-A64F-187A22A17E25}"/>
            </a:ext>
          </a:extLst>
        </xdr:cNvPr>
        <xdr:cNvSpPr/>
      </xdr:nvSpPr>
      <xdr:spPr>
        <a:xfrm>
          <a:off x="16607518" y="748392"/>
          <a:ext cx="1260000" cy="468001"/>
        </a:xfrm>
        <a:prstGeom prst="wedgeRectCallout">
          <a:avLst>
            <a:gd name="adj1" fmla="val 175"/>
            <a:gd name="adj2" fmla="val 114681"/>
          </a:avLst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lang="zh-CN" altLang="en-US" sz="1100" b="1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注意</a:t>
          </a:r>
          <a:r>
            <a:rPr lang="zh-CN" altLang="en-US" sz="110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：这里修改了公式</a:t>
          </a:r>
        </a:p>
      </xdr:txBody>
    </xdr:sp>
    <xdr:clientData/>
  </xdr:twoCellAnchor>
  <xdr:twoCellAnchor>
    <xdr:from>
      <xdr:col>13</xdr:col>
      <xdr:colOff>721178</xdr:colOff>
      <xdr:row>7</xdr:row>
      <xdr:rowOff>244929</xdr:rowOff>
    </xdr:from>
    <xdr:to>
      <xdr:col>14</xdr:col>
      <xdr:colOff>865392</xdr:colOff>
      <xdr:row>9</xdr:row>
      <xdr:rowOff>209465</xdr:rowOff>
    </xdr:to>
    <xdr:sp macro="" textlink="">
      <xdr:nvSpPr>
        <xdr:cNvPr id="4" name="对话气泡: 矩形 3">
          <a:extLst>
            <a:ext uri="{FF2B5EF4-FFF2-40B4-BE49-F238E27FC236}">
              <a16:creationId xmlns:a16="http://schemas.microsoft.com/office/drawing/2014/main" id="{F6A3D067-DAA6-4DEB-81FA-F4B560269597}"/>
            </a:ext>
          </a:extLst>
        </xdr:cNvPr>
        <xdr:cNvSpPr/>
      </xdr:nvSpPr>
      <xdr:spPr>
        <a:xfrm>
          <a:off x="15226392" y="748393"/>
          <a:ext cx="1260000" cy="468001"/>
        </a:xfrm>
        <a:prstGeom prst="wedgeRectCallout">
          <a:avLst>
            <a:gd name="adj1" fmla="val 25553"/>
            <a:gd name="adj2" fmla="val 108866"/>
          </a:avLst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500"/>
            </a:lnSpc>
          </a:pPr>
          <a:r>
            <a:rPr lang="zh-CN" altLang="en-US" sz="1100" b="1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注意</a:t>
          </a:r>
          <a:r>
            <a:rPr lang="zh-CN" altLang="en-US" sz="110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：这里修改了公式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44"/>
  <sheetViews>
    <sheetView showGridLines="0" tabSelected="1" zoomScale="80" zoomScaleNormal="80" workbookViewId="0">
      <selection activeCell="A34" sqref="A34:P44"/>
    </sheetView>
  </sheetViews>
  <sheetFormatPr defaultColWidth="9.125" defaultRowHeight="16.5" x14ac:dyDescent="0.2"/>
  <cols>
    <col min="1" max="9" width="15.625" style="21" customWidth="1"/>
    <col min="10" max="13" width="15.625" style="25" customWidth="1"/>
    <col min="14" max="14" width="15.625" style="26" customWidth="1"/>
    <col min="15" max="15" width="15.625" style="27" customWidth="1"/>
    <col min="16" max="16" width="15.625" style="24" customWidth="1"/>
    <col min="17" max="16384" width="9.125" style="21"/>
  </cols>
  <sheetData>
    <row r="1" spans="1:16" s="1" customFormat="1" ht="20.100000000000001" customHeight="1" x14ac:dyDescent="0.2"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ht="20.100000000000001" customHeight="1" x14ac:dyDescent="0.2">
      <c r="A2" s="1" t="s">
        <v>36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s="1" customFormat="1" ht="20.100000000000001" customHeight="1" x14ac:dyDescent="0.2">
      <c r="A3" s="1" t="s">
        <v>37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s="1" customFormat="1" ht="20.100000000000001" customHeight="1" x14ac:dyDescent="0.2">
      <c r="A4" s="34" t="s">
        <v>38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ht="20.100000000000001" customHeight="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ht="20.100000000000001" customHeight="1" x14ac:dyDescent="0.2"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0.100000000000001" customHeight="1" x14ac:dyDescent="0.2">
      <c r="A7" s="31" t="s">
        <v>28</v>
      </c>
      <c r="B7" s="32">
        <v>0.08</v>
      </c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ht="20.100000000000001" customHeight="1" x14ac:dyDescent="0.2">
      <c r="A8" s="1" t="s">
        <v>29</v>
      </c>
      <c r="C8"/>
      <c r="D8"/>
      <c r="E8"/>
      <c r="G8"/>
      <c r="H8"/>
      <c r="I8"/>
      <c r="J8"/>
      <c r="K8"/>
      <c r="L8"/>
      <c r="M8"/>
      <c r="N8"/>
      <c r="O8"/>
      <c r="P8"/>
    </row>
    <row r="9" spans="1:16" s="1" customFormat="1" ht="20.100000000000001" customHeight="1" x14ac:dyDescent="0.2">
      <c r="A9" s="1" t="s">
        <v>30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6" s="1" customFormat="1" ht="20.100000000000001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 s="1" customFormat="1" ht="20.100000000000001" customHeight="1" x14ac:dyDescent="0.2">
      <c r="A11" s="28" t="s">
        <v>21</v>
      </c>
      <c r="B11" s="28"/>
      <c r="C11" s="28" t="s">
        <v>21</v>
      </c>
      <c r="D11" s="28" t="s">
        <v>21</v>
      </c>
      <c r="E11" s="29"/>
      <c r="F11" s="28" t="s">
        <v>21</v>
      </c>
      <c r="G11" s="29"/>
      <c r="H11" s="29"/>
      <c r="I11" s="29"/>
      <c r="J11" s="28" t="s">
        <v>21</v>
      </c>
      <c r="K11" s="28" t="s">
        <v>21</v>
      </c>
      <c r="L11" s="2"/>
      <c r="M11" s="2"/>
      <c r="N11" s="2"/>
      <c r="O11" s="2"/>
      <c r="P11" s="3"/>
    </row>
    <row r="12" spans="1:16" s="8" customFormat="1" ht="20.100000000000001" customHeight="1" x14ac:dyDescent="0.2">
      <c r="A12" s="35" t="s">
        <v>0</v>
      </c>
      <c r="B12" s="35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5" t="s">
        <v>6</v>
      </c>
      <c r="I12" s="4" t="s">
        <v>7</v>
      </c>
      <c r="J12" s="5" t="s">
        <v>8</v>
      </c>
      <c r="K12" s="6" t="s">
        <v>9</v>
      </c>
      <c r="L12" s="6" t="s">
        <v>10</v>
      </c>
      <c r="M12" s="6" t="s">
        <v>11</v>
      </c>
      <c r="N12" s="6" t="s">
        <v>12</v>
      </c>
      <c r="O12" s="6" t="s">
        <v>13</v>
      </c>
      <c r="P12" s="7" t="s">
        <v>27</v>
      </c>
    </row>
    <row r="13" spans="1:16" x14ac:dyDescent="0.2">
      <c r="A13" s="30" t="s">
        <v>22</v>
      </c>
      <c r="B13" s="10"/>
      <c r="C13" s="11"/>
      <c r="D13" s="11"/>
      <c r="E13" s="11"/>
      <c r="F13" s="12"/>
      <c r="G13" s="13"/>
      <c r="H13" s="13"/>
      <c r="I13" s="14"/>
      <c r="J13" s="33"/>
      <c r="K13" s="15"/>
      <c r="L13" s="16"/>
      <c r="M13" s="17"/>
      <c r="N13" s="22"/>
      <c r="O13" s="19" t="str">
        <f t="shared" ref="O13" ca="1" si="0">IF(F13="","",IF(N13="#",IF(M13-H13&gt;0,M13-H13,0),TODAY()-H13))</f>
        <v/>
      </c>
      <c r="P13" s="20" t="str">
        <f t="shared" ref="P13:P31" si="1">IF(F13="","",IF(O13&gt;0,IF(N13="#",O13*L13*($B$7/365),O13*N13*($B$7/365)),0))</f>
        <v/>
      </c>
    </row>
    <row r="14" spans="1:16" x14ac:dyDescent="0.2">
      <c r="A14" s="9" t="s">
        <v>14</v>
      </c>
      <c r="B14" s="10"/>
      <c r="C14" s="11" t="s">
        <v>15</v>
      </c>
      <c r="D14" s="11"/>
      <c r="E14" s="11"/>
      <c r="F14" s="12" t="s">
        <v>16</v>
      </c>
      <c r="G14" s="13">
        <v>43398</v>
      </c>
      <c r="H14" s="13">
        <f>G14+30</f>
        <v>43428</v>
      </c>
      <c r="I14" s="14">
        <v>50000</v>
      </c>
      <c r="J14" s="33">
        <v>111</v>
      </c>
      <c r="K14" s="15" t="s">
        <v>17</v>
      </c>
      <c r="L14" s="16">
        <v>11000</v>
      </c>
      <c r="M14" s="17">
        <v>43428</v>
      </c>
      <c r="N14" s="18" t="s">
        <v>18</v>
      </c>
      <c r="O14" s="19">
        <f ca="1">IF(F14="","",IF(N14="#",IF(M14-H14&gt;0,M14-H14,0),TODAY()-H14))</f>
        <v>0</v>
      </c>
      <c r="P14" s="20">
        <f t="shared" ca="1" si="1"/>
        <v>0</v>
      </c>
    </row>
    <row r="15" spans="1:16" x14ac:dyDescent="0.2">
      <c r="A15" s="9" t="s">
        <v>14</v>
      </c>
      <c r="B15" s="10"/>
      <c r="C15" s="11" t="s">
        <v>15</v>
      </c>
      <c r="D15" s="11"/>
      <c r="E15" s="11"/>
      <c r="F15" s="12" t="s">
        <v>16</v>
      </c>
      <c r="G15" s="13">
        <v>43398</v>
      </c>
      <c r="H15" s="13">
        <f>G15+30</f>
        <v>43428</v>
      </c>
      <c r="I15" s="14">
        <v>50000</v>
      </c>
      <c r="J15" s="33">
        <v>111</v>
      </c>
      <c r="K15" s="15" t="s">
        <v>19</v>
      </c>
      <c r="L15" s="16">
        <v>20000</v>
      </c>
      <c r="M15" s="17">
        <v>43449</v>
      </c>
      <c r="N15" s="18" t="s">
        <v>18</v>
      </c>
      <c r="O15" s="19">
        <f t="shared" ref="O15:O31" ca="1" si="2">IF(F15="","",IF(N15="#",IF(M15-H15&gt;0,M15-H15,0),TODAY()-H15))</f>
        <v>21</v>
      </c>
      <c r="P15" s="20">
        <f t="shared" ca="1" si="1"/>
        <v>92.054794520547944</v>
      </c>
    </row>
    <row r="16" spans="1:16" x14ac:dyDescent="0.2">
      <c r="A16" s="9" t="s">
        <v>14</v>
      </c>
      <c r="B16" s="10"/>
      <c r="C16" s="11" t="s">
        <v>15</v>
      </c>
      <c r="D16" s="11"/>
      <c r="E16" s="11"/>
      <c r="F16" s="12" t="s">
        <v>16</v>
      </c>
      <c r="G16" s="13">
        <v>43398</v>
      </c>
      <c r="H16" s="13">
        <f>G16+30</f>
        <v>43428</v>
      </c>
      <c r="I16" s="14">
        <v>50000</v>
      </c>
      <c r="J16" s="33">
        <v>111</v>
      </c>
      <c r="K16" s="15"/>
      <c r="L16" s="16"/>
      <c r="M16" s="17"/>
      <c r="N16" s="22">
        <f>I14-SUM(L14:L16)</f>
        <v>19000</v>
      </c>
      <c r="O16" s="19">
        <f t="shared" ca="1" si="2"/>
        <v>123</v>
      </c>
      <c r="P16" s="20">
        <f t="shared" ca="1" si="1"/>
        <v>512.21917808219177</v>
      </c>
    </row>
    <row r="17" spans="1:16" x14ac:dyDescent="0.2">
      <c r="A17" s="9"/>
      <c r="B17" s="10"/>
      <c r="C17" s="11"/>
      <c r="D17" s="11"/>
      <c r="E17" s="11"/>
      <c r="F17" s="12"/>
      <c r="G17" s="13"/>
      <c r="H17" s="13"/>
      <c r="I17" s="14"/>
      <c r="J17" s="33"/>
      <c r="K17" s="15"/>
      <c r="L17" s="16"/>
      <c r="M17" s="17"/>
      <c r="N17" s="22"/>
      <c r="O17" s="19" t="str">
        <f t="shared" ca="1" si="2"/>
        <v/>
      </c>
      <c r="P17" s="20" t="str">
        <f t="shared" si="1"/>
        <v/>
      </c>
    </row>
    <row r="18" spans="1:16" x14ac:dyDescent="0.2">
      <c r="A18" s="30" t="s">
        <v>23</v>
      </c>
      <c r="B18" s="10"/>
      <c r="C18" s="11"/>
      <c r="D18" s="11"/>
      <c r="E18" s="11"/>
      <c r="F18" s="12"/>
      <c r="G18" s="13"/>
      <c r="H18" s="13"/>
      <c r="I18" s="14"/>
      <c r="J18" s="33"/>
      <c r="K18" s="15"/>
      <c r="L18" s="16"/>
      <c r="M18" s="17"/>
      <c r="N18" s="22"/>
      <c r="O18" s="19" t="str">
        <f t="shared" ca="1" si="2"/>
        <v/>
      </c>
      <c r="P18" s="20" t="str">
        <f t="shared" si="1"/>
        <v/>
      </c>
    </row>
    <row r="19" spans="1:16" x14ac:dyDescent="0.2">
      <c r="A19" s="9" t="s">
        <v>14</v>
      </c>
      <c r="B19" s="10"/>
      <c r="C19" s="11" t="s">
        <v>15</v>
      </c>
      <c r="D19" s="11"/>
      <c r="E19" s="11"/>
      <c r="F19" s="12" t="s">
        <v>20</v>
      </c>
      <c r="G19" s="13">
        <v>43401</v>
      </c>
      <c r="H19" s="13">
        <f>G19+30</f>
        <v>43431</v>
      </c>
      <c r="I19" s="23">
        <v>10000</v>
      </c>
      <c r="J19" s="33">
        <v>222</v>
      </c>
      <c r="K19" s="15"/>
      <c r="L19" s="16"/>
      <c r="M19" s="17"/>
      <c r="N19" s="22">
        <f>I19</f>
        <v>10000</v>
      </c>
      <c r="O19" s="19">
        <f t="shared" ca="1" si="2"/>
        <v>120</v>
      </c>
      <c r="P19" s="20">
        <f t="shared" ca="1" si="1"/>
        <v>263.01369863013701</v>
      </c>
    </row>
    <row r="20" spans="1:16" x14ac:dyDescent="0.2">
      <c r="A20" s="9"/>
      <c r="B20" s="10"/>
      <c r="C20" s="11"/>
      <c r="D20" s="11"/>
      <c r="E20" s="11"/>
      <c r="F20" s="11"/>
      <c r="G20" s="11"/>
      <c r="H20" s="11"/>
      <c r="I20" s="23"/>
      <c r="J20" s="33"/>
      <c r="K20" s="15"/>
      <c r="L20" s="16"/>
      <c r="M20" s="17"/>
      <c r="N20" s="22"/>
      <c r="O20" s="19" t="str">
        <f t="shared" ca="1" si="2"/>
        <v/>
      </c>
      <c r="P20" s="20" t="str">
        <f t="shared" si="1"/>
        <v/>
      </c>
    </row>
    <row r="21" spans="1:16" x14ac:dyDescent="0.2">
      <c r="A21" s="30" t="s">
        <v>24</v>
      </c>
      <c r="B21" s="10"/>
      <c r="C21" s="11"/>
      <c r="D21" s="11"/>
      <c r="E21" s="11"/>
      <c r="F21" s="11"/>
      <c r="G21" s="11"/>
      <c r="H21" s="11"/>
      <c r="I21" s="23"/>
      <c r="J21" s="33"/>
      <c r="K21" s="15"/>
      <c r="L21" s="16"/>
      <c r="M21" s="17"/>
      <c r="N21" s="22"/>
      <c r="O21" s="19" t="str">
        <f t="shared" ca="1" si="2"/>
        <v/>
      </c>
      <c r="P21" s="20" t="str">
        <f t="shared" si="1"/>
        <v/>
      </c>
    </row>
    <row r="22" spans="1:16" x14ac:dyDescent="0.2">
      <c r="A22" s="9" t="s">
        <v>14</v>
      </c>
      <c r="B22" s="10"/>
      <c r="C22" s="11" t="s">
        <v>15</v>
      </c>
      <c r="D22" s="11"/>
      <c r="E22" s="11"/>
      <c r="F22" s="12" t="s">
        <v>25</v>
      </c>
      <c r="G22" s="13">
        <v>43401</v>
      </c>
      <c r="H22" s="13">
        <f>G22+30</f>
        <v>43431</v>
      </c>
      <c r="I22" s="23">
        <v>20000</v>
      </c>
      <c r="J22" s="33">
        <v>333</v>
      </c>
      <c r="K22" s="15" t="s">
        <v>26</v>
      </c>
      <c r="L22" s="16">
        <v>20000</v>
      </c>
      <c r="M22" s="17">
        <v>43431</v>
      </c>
      <c r="N22" s="18" t="s">
        <v>18</v>
      </c>
      <c r="O22" s="19">
        <f t="shared" ref="O22" ca="1" si="3">IF(F22="","",IF(N22="#",IF(M22-H22&gt;0,M22-H22,0),TODAY()-H22))</f>
        <v>0</v>
      </c>
      <c r="P22" s="20">
        <f t="shared" ca="1" si="1"/>
        <v>0</v>
      </c>
    </row>
    <row r="23" spans="1:16" x14ac:dyDescent="0.2">
      <c r="A23" s="9"/>
      <c r="B23" s="10"/>
      <c r="C23" s="11"/>
      <c r="D23" s="11"/>
      <c r="E23" s="11"/>
      <c r="F23" s="11"/>
      <c r="G23" s="11"/>
      <c r="H23" s="11"/>
      <c r="I23" s="23"/>
      <c r="J23" s="33"/>
      <c r="K23" s="15"/>
      <c r="L23" s="16"/>
      <c r="M23" s="17"/>
      <c r="N23" s="22"/>
      <c r="O23" s="19" t="str">
        <f t="shared" ca="1" si="2"/>
        <v/>
      </c>
      <c r="P23" s="20" t="str">
        <f t="shared" si="1"/>
        <v/>
      </c>
    </row>
    <row r="24" spans="1:16" x14ac:dyDescent="0.2">
      <c r="A24" s="30" t="s">
        <v>31</v>
      </c>
      <c r="B24" s="10"/>
      <c r="C24" s="11"/>
      <c r="D24" s="11"/>
      <c r="E24" s="11"/>
      <c r="F24" s="12"/>
      <c r="G24" s="13"/>
      <c r="H24" s="13"/>
      <c r="I24" s="14"/>
      <c r="J24" s="33"/>
      <c r="K24" s="15"/>
      <c r="L24" s="16"/>
      <c r="M24" s="17"/>
      <c r="N24" s="22"/>
      <c r="O24" s="19" t="str">
        <f t="shared" ca="1" si="2"/>
        <v/>
      </c>
      <c r="P24" s="20" t="str">
        <f t="shared" si="1"/>
        <v/>
      </c>
    </row>
    <row r="25" spans="1:16" x14ac:dyDescent="0.2">
      <c r="A25" s="9" t="s">
        <v>14</v>
      </c>
      <c r="B25" s="10"/>
      <c r="C25" s="11" t="s">
        <v>15</v>
      </c>
      <c r="D25" s="11"/>
      <c r="E25" s="11"/>
      <c r="F25" s="12" t="s">
        <v>32</v>
      </c>
      <c r="G25" s="13">
        <v>43398</v>
      </c>
      <c r="H25" s="13">
        <f>G25+30</f>
        <v>43428</v>
      </c>
      <c r="I25" s="14">
        <v>50000</v>
      </c>
      <c r="J25" s="33">
        <v>444</v>
      </c>
      <c r="K25" s="15" t="s">
        <v>33</v>
      </c>
      <c r="L25" s="16">
        <v>10000</v>
      </c>
      <c r="M25" s="17">
        <v>43428</v>
      </c>
      <c r="N25" s="18" t="s">
        <v>18</v>
      </c>
      <c r="O25" s="19">
        <f ca="1">IF(F25="","",IF(N25="#",IF(M25-H25&gt;0,M25-H25,0),TODAY()-H25))</f>
        <v>0</v>
      </c>
      <c r="P25" s="20">
        <f t="shared" ca="1" si="1"/>
        <v>0</v>
      </c>
    </row>
    <row r="26" spans="1:16" x14ac:dyDescent="0.2">
      <c r="A26" s="9" t="s">
        <v>14</v>
      </c>
      <c r="B26" s="10"/>
      <c r="C26" s="11" t="s">
        <v>15</v>
      </c>
      <c r="D26" s="11"/>
      <c r="E26" s="11"/>
      <c r="F26" s="12" t="s">
        <v>32</v>
      </c>
      <c r="G26" s="13">
        <v>43398</v>
      </c>
      <c r="H26" s="13">
        <f>G26+30</f>
        <v>43428</v>
      </c>
      <c r="I26" s="14">
        <v>50000</v>
      </c>
      <c r="J26" s="33">
        <v>444</v>
      </c>
      <c r="K26" s="15" t="s">
        <v>34</v>
      </c>
      <c r="L26" s="16">
        <v>20000</v>
      </c>
      <c r="M26" s="17">
        <v>43449</v>
      </c>
      <c r="N26" s="18" t="s">
        <v>18</v>
      </c>
      <c r="O26" s="19">
        <f t="shared" ref="O26:O27" ca="1" si="4">IF(F26="","",IF(N26="#",IF(M26-H26&gt;0,M26-H26,0),TODAY()-H26))</f>
        <v>21</v>
      </c>
      <c r="P26" s="20">
        <f t="shared" ca="1" si="1"/>
        <v>92.054794520547944</v>
      </c>
    </row>
    <row r="27" spans="1:16" x14ac:dyDescent="0.2">
      <c r="A27" s="9" t="s">
        <v>14</v>
      </c>
      <c r="B27" s="10"/>
      <c r="C27" s="11" t="s">
        <v>15</v>
      </c>
      <c r="D27" s="11"/>
      <c r="E27" s="11"/>
      <c r="F27" s="12" t="s">
        <v>32</v>
      </c>
      <c r="G27" s="13">
        <v>43398</v>
      </c>
      <c r="H27" s="13">
        <f>G27+30</f>
        <v>43428</v>
      </c>
      <c r="I27" s="14">
        <v>50000</v>
      </c>
      <c r="J27" s="33">
        <v>444</v>
      </c>
      <c r="K27" s="15" t="s">
        <v>35</v>
      </c>
      <c r="L27" s="16">
        <v>20000</v>
      </c>
      <c r="M27" s="17">
        <v>43450</v>
      </c>
      <c r="N27" s="18" t="s">
        <v>18</v>
      </c>
      <c r="O27" s="19">
        <f t="shared" ca="1" si="4"/>
        <v>22</v>
      </c>
      <c r="P27" s="20">
        <f t="shared" ca="1" si="1"/>
        <v>96.438356164383563</v>
      </c>
    </row>
    <row r="28" spans="1:16" x14ac:dyDescent="0.2">
      <c r="A28" s="9"/>
      <c r="B28" s="10"/>
      <c r="C28" s="11"/>
      <c r="D28" s="11"/>
      <c r="E28" s="11"/>
      <c r="F28" s="11"/>
      <c r="G28" s="11"/>
      <c r="H28" s="11"/>
      <c r="I28" s="23"/>
      <c r="J28" s="33"/>
      <c r="K28" s="15"/>
      <c r="L28" s="16"/>
      <c r="M28" s="17"/>
      <c r="N28" s="22"/>
      <c r="O28" s="19" t="str">
        <f t="shared" ca="1" si="2"/>
        <v/>
      </c>
      <c r="P28" s="20" t="str">
        <f t="shared" si="1"/>
        <v/>
      </c>
    </row>
    <row r="29" spans="1:16" x14ac:dyDescent="0.2">
      <c r="A29" s="9"/>
      <c r="B29" s="10"/>
      <c r="C29" s="11"/>
      <c r="D29" s="11"/>
      <c r="E29" s="11"/>
      <c r="F29" s="11"/>
      <c r="G29" s="11"/>
      <c r="H29" s="11"/>
      <c r="I29" s="23"/>
      <c r="J29" s="33"/>
      <c r="K29" s="15"/>
      <c r="L29" s="16"/>
      <c r="M29" s="17"/>
      <c r="N29" s="22"/>
      <c r="O29" s="19" t="str">
        <f t="shared" ca="1" si="2"/>
        <v/>
      </c>
      <c r="P29" s="20" t="str">
        <f t="shared" si="1"/>
        <v/>
      </c>
    </row>
    <row r="30" spans="1:16" x14ac:dyDescent="0.2">
      <c r="A30" s="9"/>
      <c r="B30" s="10"/>
      <c r="C30" s="11"/>
      <c r="D30" s="11"/>
      <c r="E30" s="11"/>
      <c r="F30" s="11"/>
      <c r="G30" s="11"/>
      <c r="H30" s="11"/>
      <c r="I30" s="23"/>
      <c r="J30" s="33"/>
      <c r="K30" s="15"/>
      <c r="L30" s="16"/>
      <c r="M30" s="17"/>
      <c r="N30" s="22"/>
      <c r="O30" s="19" t="str">
        <f t="shared" ca="1" si="2"/>
        <v/>
      </c>
      <c r="P30" s="20" t="str">
        <f t="shared" si="1"/>
        <v/>
      </c>
    </row>
    <row r="31" spans="1:16" x14ac:dyDescent="0.2">
      <c r="A31" s="9"/>
      <c r="B31" s="10"/>
      <c r="C31" s="11"/>
      <c r="D31" s="11"/>
      <c r="E31" s="11"/>
      <c r="F31" s="11"/>
      <c r="G31" s="11"/>
      <c r="H31" s="11"/>
      <c r="I31" s="23"/>
      <c r="J31" s="33"/>
      <c r="K31" s="15"/>
      <c r="L31" s="16"/>
      <c r="M31" s="17"/>
      <c r="N31" s="22"/>
      <c r="O31" s="19" t="str">
        <f t="shared" ca="1" si="2"/>
        <v/>
      </c>
      <c r="P31" s="20" t="str">
        <f t="shared" si="1"/>
        <v/>
      </c>
    </row>
    <row r="34" spans="1:43" ht="33" customHeight="1" x14ac:dyDescent="0.2">
      <c r="A34" s="36" t="s">
        <v>39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43" ht="33" customHeight="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43" ht="33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43" s="24" customFormat="1" ht="33" customHeigh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s="24" customFormat="1" ht="33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s="24" customFormat="1" ht="33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s="24" customFormat="1" ht="33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s="24" customFormat="1" ht="33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s="24" customFormat="1" ht="33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s="24" customFormat="1" ht="33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s="24" customFormat="1" ht="33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</sheetData>
  <mergeCells count="2">
    <mergeCell ref="A12:B12"/>
    <mergeCell ref="A34:P44"/>
  </mergeCells>
  <phoneticPr fontId="1" type="noConversion"/>
  <conditionalFormatting sqref="O14:O21 O23 O28:O31">
    <cfRule type="cellIs" dxfId="14" priority="13" operator="equal">
      <formula>""</formula>
    </cfRule>
    <cfRule type="cellIs" dxfId="13" priority="14" operator="lessThanOrEqual">
      <formula>0</formula>
    </cfRule>
    <cfRule type="cellIs" dxfId="12" priority="15" operator="greaterThan">
      <formula>0</formula>
    </cfRule>
  </conditionalFormatting>
  <conditionalFormatting sqref="O22">
    <cfRule type="cellIs" dxfId="11" priority="10" operator="equal">
      <formula>""</formula>
    </cfRule>
    <cfRule type="cellIs" dxfId="10" priority="11" operator="lessThanOrEqual">
      <formula>0</formula>
    </cfRule>
    <cfRule type="cellIs" dxfId="9" priority="12" operator="greaterThan">
      <formula>0</formula>
    </cfRule>
  </conditionalFormatting>
  <conditionalFormatting sqref="O13">
    <cfRule type="cellIs" dxfId="8" priority="7" operator="equal">
      <formula>""</formula>
    </cfRule>
    <cfRule type="cellIs" dxfId="7" priority="8" operator="lessThanOrEqual">
      <formula>0</formula>
    </cfRule>
    <cfRule type="cellIs" dxfId="6" priority="9" operator="greaterThan">
      <formula>0</formula>
    </cfRule>
  </conditionalFormatting>
  <conditionalFormatting sqref="O25:O27">
    <cfRule type="cellIs" dxfId="5" priority="4" operator="equal">
      <formula>""</formula>
    </cfRule>
    <cfRule type="cellIs" dxfId="4" priority="5" operator="lessThanOrEqual">
      <formula>0</formula>
    </cfRule>
    <cfRule type="cellIs" dxfId="3" priority="6" operator="greaterThan">
      <formula>0</formula>
    </cfRule>
  </conditionalFormatting>
  <conditionalFormatting sqref="O24">
    <cfRule type="cellIs" dxfId="2" priority="1" operator="equal">
      <formula>""</formula>
    </cfRule>
    <cfRule type="cellIs" dxfId="1" priority="2" operator="lessThanOr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报表-超期利息核算明细表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ZHANG</dc:creator>
  <cp:lastModifiedBy>XiaZaiMa.COM</cp:lastModifiedBy>
  <dcterms:created xsi:type="dcterms:W3CDTF">2019-02-19T14:19:04Z</dcterms:created>
  <dcterms:modified xsi:type="dcterms:W3CDTF">2019-03-27T03:43:24Z</dcterms:modified>
</cp:coreProperties>
</file>