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3D5BAD54-45BE-436F-B7E9-016922038669}" xr6:coauthVersionLast="47" xr6:coauthVersionMax="47" xr10:uidLastSave="{00000000-0000-0000-0000-000000000000}"/>
  <bookViews>
    <workbookView xWindow="-120" yWindow="-120" windowWidth="29040" windowHeight="15720" tabRatio="790" activeTab="3" xr2:uid="{00000000-000D-0000-FFFF-FFFF00000000}"/>
  </bookViews>
  <sheets>
    <sheet name="常规" sheetId="84" r:id="rId1"/>
    <sheet name="滞箱费项目(下游)" sheetId="85" r:id="rId2"/>
    <sheet name="物流附加服务费" sheetId="99" r:id="rId3"/>
    <sheet name="到期预警项目(下游)" sheetId="100" r:id="rId4"/>
    <sheet name="审批" sheetId="96" r:id="rId5"/>
    <sheet name="快递信息" sheetId="95" r:id="rId6"/>
    <sheet name="附件" sheetId="97"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8" i="100" l="1"/>
  <c r="L19" i="100"/>
  <c r="D10" i="85"/>
  <c r="G16" i="85"/>
  <c r="C8" i="100"/>
  <c r="L15" i="99"/>
  <c r="L16" i="99"/>
  <c r="L17" i="99"/>
  <c r="L18" i="99"/>
  <c r="D10" i="99"/>
  <c r="I26" i="84"/>
  <c r="I24" i="84"/>
  <c r="I25" i="84"/>
  <c r="Q21" i="85"/>
  <c r="R21" i="85"/>
  <c r="U21" i="85"/>
  <c r="V21" i="85"/>
  <c r="Q22" i="85"/>
  <c r="R22" i="85"/>
  <c r="U22" i="85"/>
  <c r="V22" i="85"/>
  <c r="Q23" i="85"/>
  <c r="R23" i="85"/>
  <c r="U23" i="85"/>
  <c r="V23" i="85"/>
  <c r="Q24" i="85"/>
  <c r="R24" i="85"/>
  <c r="U24" i="85"/>
  <c r="V24" i="85"/>
  <c r="Q25" i="85"/>
  <c r="R25" i="85"/>
  <c r="U25" i="85"/>
  <c r="V25" i="85"/>
  <c r="J17" i="100"/>
  <c r="L17" i="100" s="1"/>
  <c r="J18" i="100"/>
  <c r="J19" i="100"/>
  <c r="J20" i="100"/>
  <c r="L20" i="100" s="1"/>
  <c r="J16" i="100"/>
  <c r="L16" i="100" s="1"/>
  <c r="K22" i="85"/>
  <c r="K21" i="85"/>
  <c r="A1" i="100"/>
  <c r="A1" i="99"/>
  <c r="A1" i="97"/>
  <c r="A1" i="96"/>
  <c r="A1" i="95"/>
  <c r="A1" i="85"/>
  <c r="A1" i="84"/>
</calcChain>
</file>

<file path=xl/sharedStrings.xml><?xml version="1.0" encoding="utf-8"?>
<sst xmlns="http://schemas.openxmlformats.org/spreadsheetml/2006/main" count="345" uniqueCount="186">
  <si>
    <t>位置</t>
  </si>
  <si>
    <t>表类型</t>
  </si>
  <si>
    <t>未取消</t>
  </si>
  <si>
    <t>取消</t>
  </si>
  <si>
    <t>提交</t>
  </si>
  <si>
    <t>保存</t>
  </si>
  <si>
    <t>返回</t>
  </si>
  <si>
    <t>常规</t>
  </si>
  <si>
    <t>199999929282****</t>
  </si>
  <si>
    <t>张三</t>
  </si>
  <si>
    <t>102993939383902020291A</t>
  </si>
  <si>
    <t>+86 188-0000-0000</t>
  </si>
  <si>
    <t>基本信息</t>
  </si>
  <si>
    <t>结算与发票信息</t>
  </si>
  <si>
    <t>状态：</t>
  </si>
  <si>
    <t>准备中</t>
  </si>
  <si>
    <t>取消状态：</t>
  </si>
  <si>
    <t>审批状态：</t>
  </si>
  <si>
    <t>未开始</t>
  </si>
  <si>
    <t>结算单编号：</t>
  </si>
  <si>
    <t>结算单描述：</t>
  </si>
  <si>
    <t>取消原因：</t>
  </si>
  <si>
    <t>更改信息</t>
  </si>
  <si>
    <t>创建人：</t>
  </si>
  <si>
    <t>***</t>
  </si>
  <si>
    <t>创建时间：</t>
  </si>
  <si>
    <t>yyyy-mm-dd hh:mm</t>
  </si>
  <si>
    <t>更改人：</t>
  </si>
  <si>
    <t>确认信息</t>
  </si>
  <si>
    <t>更改时间：</t>
  </si>
  <si>
    <t>结算单确认日期：</t>
  </si>
  <si>
    <t>上传</t>
  </si>
  <si>
    <t>行号</t>
    <phoneticPr fontId="16" type="noConversion"/>
  </si>
  <si>
    <t>o</t>
    <phoneticPr fontId="16" type="noConversion"/>
  </si>
  <si>
    <t>******</t>
    <phoneticPr fontId="16" type="noConversion"/>
  </si>
  <si>
    <r>
      <t>联系人</t>
    </r>
    <r>
      <rPr>
        <b/>
        <sz val="10"/>
        <color rgb="FFFF0000"/>
        <rFont val="微软雅黑"/>
        <family val="2"/>
        <charset val="134"/>
      </rPr>
      <t>*</t>
    </r>
    <r>
      <rPr>
        <sz val="10"/>
        <color theme="1"/>
        <rFont val="微软雅黑"/>
        <family val="2"/>
        <charset val="134"/>
      </rPr>
      <t>：</t>
    </r>
    <phoneticPr fontId="16" type="noConversion"/>
  </si>
  <si>
    <t>zihong.liu@***f.com</t>
    <phoneticPr fontId="16" type="noConversion"/>
  </si>
  <si>
    <t>C100428 - ******有限公司</t>
  </si>
  <si>
    <t>C100428 - ******有限公司</t>
    <phoneticPr fontId="16" type="noConversion"/>
  </si>
  <si>
    <t>客户</t>
    <phoneticPr fontId="16" type="noConversion"/>
  </si>
  <si>
    <t>收货地址：</t>
    <phoneticPr fontId="16" type="noConversion"/>
  </si>
  <si>
    <t>大亚湾石化大道</t>
    <phoneticPr fontId="16" type="noConversion"/>
  </si>
  <si>
    <t>广东/惠州/惠阳</t>
    <phoneticPr fontId="16" type="noConversion"/>
  </si>
  <si>
    <t>CN-中国</t>
    <phoneticPr fontId="16" type="noConversion"/>
  </si>
  <si>
    <r>
      <t>收票地址</t>
    </r>
    <r>
      <rPr>
        <b/>
        <sz val="10"/>
        <color rgb="FFFF0000"/>
        <rFont val="微软雅黑"/>
        <family val="2"/>
        <charset val="134"/>
      </rPr>
      <t>*</t>
    </r>
    <r>
      <rPr>
        <sz val="10"/>
        <color theme="1"/>
        <rFont val="微软雅黑"/>
        <family val="2"/>
        <charset val="134"/>
      </rPr>
      <t>：</t>
    </r>
    <phoneticPr fontId="16" type="noConversion"/>
  </si>
  <si>
    <t>开票信息</t>
    <phoneticPr fontId="16" type="noConversion"/>
  </si>
  <si>
    <r>
      <t>客户(开票)</t>
    </r>
    <r>
      <rPr>
        <b/>
        <sz val="10"/>
        <color rgb="FFFF0000"/>
        <rFont val="微软雅黑"/>
        <family val="2"/>
        <charset val="134"/>
      </rPr>
      <t>*</t>
    </r>
    <r>
      <rPr>
        <sz val="10"/>
        <color theme="1"/>
        <rFont val="微软雅黑"/>
        <family val="2"/>
        <charset val="134"/>
      </rPr>
      <t>：</t>
    </r>
    <phoneticPr fontId="16" type="noConversion"/>
  </si>
  <si>
    <r>
      <t>统一社会信用代码</t>
    </r>
    <r>
      <rPr>
        <b/>
        <sz val="10"/>
        <color rgb="FFFF0000"/>
        <rFont val="微软雅黑"/>
        <family val="2"/>
        <charset val="134"/>
      </rPr>
      <t>*</t>
    </r>
    <r>
      <rPr>
        <sz val="10"/>
        <color theme="1"/>
        <rFont val="微软雅黑"/>
        <family val="2"/>
        <charset val="134"/>
      </rPr>
      <t>：</t>
    </r>
    <phoneticPr fontId="16" type="noConversion"/>
  </si>
  <si>
    <r>
      <t>注册地址</t>
    </r>
    <r>
      <rPr>
        <b/>
        <sz val="10"/>
        <color rgb="FFFF0000"/>
        <rFont val="微软雅黑"/>
        <family val="2"/>
        <charset val="134"/>
      </rPr>
      <t>*</t>
    </r>
    <r>
      <rPr>
        <sz val="10"/>
        <color theme="1"/>
        <rFont val="微软雅黑"/>
        <family val="2"/>
        <charset val="134"/>
      </rPr>
      <t>：</t>
    </r>
    <phoneticPr fontId="16" type="noConversion"/>
  </si>
  <si>
    <r>
      <t>银行</t>
    </r>
    <r>
      <rPr>
        <b/>
        <sz val="10"/>
        <color rgb="FFFF0000"/>
        <rFont val="微软雅黑"/>
        <family val="2"/>
        <charset val="134"/>
      </rPr>
      <t>*</t>
    </r>
    <r>
      <rPr>
        <sz val="10"/>
        <color theme="1"/>
        <rFont val="微软雅黑"/>
        <family val="2"/>
        <charset val="134"/>
      </rPr>
      <t>：</t>
    </r>
    <phoneticPr fontId="16" type="noConversion"/>
  </si>
  <si>
    <r>
      <t>银行账号</t>
    </r>
    <r>
      <rPr>
        <b/>
        <sz val="10"/>
        <color rgb="FFFF0000"/>
        <rFont val="微软雅黑"/>
        <family val="2"/>
        <charset val="134"/>
      </rPr>
      <t>*</t>
    </r>
    <r>
      <rPr>
        <sz val="10"/>
        <color theme="1"/>
        <rFont val="微软雅黑"/>
        <family val="2"/>
        <charset val="134"/>
      </rPr>
      <t>：</t>
    </r>
    <phoneticPr fontId="16" type="noConversion"/>
  </si>
  <si>
    <t>中国银行</t>
    <phoneticPr fontId="16" type="noConversion"/>
  </si>
  <si>
    <t>10299393938</t>
    <phoneticPr fontId="16" type="noConversion"/>
  </si>
  <si>
    <t>加载</t>
    <phoneticPr fontId="16" type="noConversion"/>
  </si>
  <si>
    <t>结算单类型：</t>
    <phoneticPr fontId="16" type="noConversion"/>
  </si>
  <si>
    <t>SAP客户发票草稿编号：</t>
    <phoneticPr fontId="16" type="noConversion"/>
  </si>
  <si>
    <t>SAP客户发票编号：</t>
    <phoneticPr fontId="16" type="noConversion"/>
  </si>
  <si>
    <t>结算总折扣：</t>
    <phoneticPr fontId="16" type="noConversion"/>
  </si>
  <si>
    <t>税：</t>
    <phoneticPr fontId="16" type="noConversion"/>
  </si>
  <si>
    <t>结算总金额：</t>
    <phoneticPr fontId="16" type="noConversion"/>
  </si>
  <si>
    <t>注释</t>
    <phoneticPr fontId="16" type="noConversion"/>
  </si>
  <si>
    <t>内部注释：</t>
    <phoneticPr fontId="16" type="noConversion"/>
  </si>
  <si>
    <t>外部注释：</t>
    <phoneticPr fontId="16" type="noConversion"/>
  </si>
  <si>
    <t>滞箱费项目</t>
  </si>
  <si>
    <t>滞箱费项目</t>
    <phoneticPr fontId="16" type="noConversion"/>
  </si>
  <si>
    <t>箱号</t>
    <phoneticPr fontId="16" type="noConversion"/>
  </si>
  <si>
    <t>ET03010313128830</t>
    <phoneticPr fontId="16" type="noConversion"/>
  </si>
  <si>
    <t>ET03010388711111</t>
    <phoneticPr fontId="16" type="noConversion"/>
  </si>
  <si>
    <t>结算单期间至</t>
    <phoneticPr fontId="16" type="noConversion"/>
  </si>
  <si>
    <t>未税单价</t>
    <phoneticPr fontId="16" type="noConversion"/>
  </si>
  <si>
    <t>税率</t>
    <phoneticPr fontId="16" type="noConversion"/>
  </si>
  <si>
    <t>含税单价</t>
    <phoneticPr fontId="16" type="noConversion"/>
  </si>
  <si>
    <t>行总金额</t>
    <phoneticPr fontId="16" type="noConversion"/>
  </si>
  <si>
    <t>折扣金额：</t>
    <phoneticPr fontId="16" type="noConversion"/>
  </si>
  <si>
    <t>附件</t>
  </si>
  <si>
    <t>搜索</t>
  </si>
  <si>
    <t>添加行</t>
  </si>
  <si>
    <t>删除</t>
  </si>
  <si>
    <r>
      <rPr>
        <sz val="10"/>
        <color theme="1"/>
        <rFont val="微软雅黑"/>
        <family val="2"/>
        <charset val="134"/>
      </rPr>
      <t>金税发票号</t>
    </r>
    <r>
      <rPr>
        <b/>
        <sz val="10"/>
        <color rgb="FFFF0000"/>
        <rFont val="微软雅黑"/>
        <family val="2"/>
        <charset val="134"/>
      </rPr>
      <t>*</t>
    </r>
  </si>
  <si>
    <t>备注</t>
  </si>
  <si>
    <t>01217494</t>
  </si>
  <si>
    <t>01217495</t>
  </si>
  <si>
    <r>
      <rPr>
        <b/>
        <sz val="12"/>
        <color rgb="FFFF0000"/>
        <rFont val="微软雅黑"/>
        <family val="2"/>
        <charset val="134"/>
      </rPr>
      <t>需求说明：</t>
    </r>
    <r>
      <rPr>
        <sz val="10"/>
        <color theme="1"/>
        <rFont val="微软雅黑"/>
        <family val="2"/>
        <charset val="134"/>
      </rPr>
      <t xml:space="preserve">
1. 搜索框，搜索项目=金税发票号
2. 这里的必填字段：在提交审批时必填，保存时非必填</t>
    </r>
  </si>
  <si>
    <t>标准样式</t>
    <phoneticPr fontId="16" type="noConversion"/>
  </si>
  <si>
    <r>
      <rPr>
        <b/>
        <sz val="12"/>
        <color rgb="FFFF0000"/>
        <rFont val="微软雅黑"/>
        <family val="2"/>
        <charset val="134"/>
      </rPr>
      <t>需求说明：</t>
    </r>
    <r>
      <rPr>
        <b/>
        <sz val="10"/>
        <color rgb="FFFF0000"/>
        <rFont val="等线"/>
        <family val="3"/>
        <charset val="134"/>
        <scheme val="minor"/>
      </rPr>
      <t xml:space="preserve">
</t>
    </r>
    <phoneticPr fontId="16" type="noConversion"/>
  </si>
  <si>
    <t>审批记录</t>
    <phoneticPr fontId="16" type="noConversion"/>
  </si>
  <si>
    <t>快递信息</t>
    <phoneticPr fontId="16" type="noConversion"/>
  </si>
  <si>
    <r>
      <t>快递日期</t>
    </r>
    <r>
      <rPr>
        <b/>
        <sz val="10"/>
        <color rgb="FFFF0000"/>
        <rFont val="微软雅黑"/>
        <family val="2"/>
        <charset val="134"/>
      </rPr>
      <t>*</t>
    </r>
    <phoneticPr fontId="16" type="noConversion"/>
  </si>
  <si>
    <r>
      <t>快递公司</t>
    </r>
    <r>
      <rPr>
        <b/>
        <sz val="10"/>
        <color rgb="FFFF0000"/>
        <rFont val="微软雅黑"/>
        <family val="2"/>
        <charset val="134"/>
      </rPr>
      <t>*</t>
    </r>
    <phoneticPr fontId="16" type="noConversion"/>
  </si>
  <si>
    <r>
      <t>快递单号</t>
    </r>
    <r>
      <rPr>
        <b/>
        <sz val="10"/>
        <color rgb="FFFF0000"/>
        <rFont val="微软雅黑"/>
        <family val="2"/>
        <charset val="134"/>
      </rPr>
      <t>*</t>
    </r>
    <phoneticPr fontId="16" type="noConversion"/>
  </si>
  <si>
    <t>顺丰</t>
    <phoneticPr fontId="16" type="noConversion"/>
  </si>
  <si>
    <t>4324325</t>
    <phoneticPr fontId="16" type="noConversion"/>
  </si>
  <si>
    <t>4324326</t>
    <phoneticPr fontId="16" type="noConversion"/>
  </si>
  <si>
    <r>
      <rPr>
        <b/>
        <sz val="12"/>
        <color rgb="FFFF0000"/>
        <rFont val="微软雅黑"/>
        <family val="2"/>
        <charset val="134"/>
      </rPr>
      <t>需求说明：</t>
    </r>
    <r>
      <rPr>
        <b/>
        <sz val="10"/>
        <color rgb="FFFF0000"/>
        <rFont val="等线"/>
        <family val="3"/>
        <charset val="134"/>
        <scheme val="minor"/>
      </rPr>
      <t xml:space="preserve">
</t>
    </r>
    <r>
      <rPr>
        <b/>
        <sz val="10"/>
        <rFont val="微软雅黑"/>
        <family val="2"/>
        <charset val="134"/>
      </rPr>
      <t xml:space="preserve">
</t>
    </r>
    <r>
      <rPr>
        <sz val="10"/>
        <color theme="1"/>
        <rFont val="微软雅黑"/>
        <family val="2"/>
        <charset val="134"/>
      </rPr>
      <t>审批流：客户销售负责人审批</t>
    </r>
    <phoneticPr fontId="16" type="noConversion"/>
  </si>
  <si>
    <t>结算规则</t>
    <phoneticPr fontId="16" type="noConversion"/>
  </si>
  <si>
    <t>结算物料：</t>
    <phoneticPr fontId="16" type="noConversion"/>
  </si>
  <si>
    <t>M000003-易通箱滞箱费</t>
    <phoneticPr fontId="16" type="noConversion"/>
  </si>
  <si>
    <t>合同编号</t>
    <phoneticPr fontId="16" type="noConversion"/>
  </si>
  <si>
    <r>
      <t>结算单期间自</t>
    </r>
    <r>
      <rPr>
        <b/>
        <sz val="10"/>
        <color rgb="FFFF0000"/>
        <rFont val="微软雅黑"/>
        <family val="2"/>
        <charset val="134"/>
      </rPr>
      <t>*</t>
    </r>
    <r>
      <rPr>
        <sz val="10"/>
        <color theme="1"/>
        <rFont val="微软雅黑"/>
        <family val="2"/>
        <charset val="134"/>
      </rPr>
      <t>：</t>
    </r>
    <phoneticPr fontId="16" type="noConversion"/>
  </si>
  <si>
    <r>
      <t>结算单期间至</t>
    </r>
    <r>
      <rPr>
        <b/>
        <sz val="10"/>
        <color rgb="FFFF0000"/>
        <rFont val="微软雅黑"/>
        <family val="2"/>
        <charset val="134"/>
      </rPr>
      <t>*</t>
    </r>
    <r>
      <rPr>
        <sz val="10"/>
        <color theme="1"/>
        <rFont val="微软雅黑"/>
        <family val="2"/>
        <charset val="134"/>
      </rPr>
      <t>：</t>
    </r>
    <phoneticPr fontId="16" type="noConversion"/>
  </si>
  <si>
    <t>ET02010388728830</t>
    <phoneticPr fontId="16" type="noConversion"/>
  </si>
  <si>
    <t>ET02010388728826</t>
    <phoneticPr fontId="16" type="noConversion"/>
  </si>
  <si>
    <t>ET02010388722226</t>
    <phoneticPr fontId="16" type="noConversion"/>
  </si>
  <si>
    <t>删除</t>
    <phoneticPr fontId="16" type="noConversion"/>
  </si>
  <si>
    <t>买方</t>
    <phoneticPr fontId="16" type="noConversion"/>
  </si>
  <si>
    <r>
      <t xml:space="preserve">客户 (SoldTo) </t>
    </r>
    <r>
      <rPr>
        <b/>
        <sz val="10"/>
        <color rgb="FFFF0000"/>
        <rFont val="微软雅黑"/>
        <family val="2"/>
        <charset val="134"/>
      </rPr>
      <t>*</t>
    </r>
    <r>
      <rPr>
        <sz val="10"/>
        <color theme="1"/>
        <rFont val="微软雅黑"/>
        <family val="2"/>
        <charset val="134"/>
      </rPr>
      <t>：</t>
    </r>
    <phoneticPr fontId="16" type="noConversion"/>
  </si>
  <si>
    <t>收票地址</t>
    <phoneticPr fontId="16" type="noConversion"/>
  </si>
  <si>
    <r>
      <t>收票人</t>
    </r>
    <r>
      <rPr>
        <b/>
        <sz val="10"/>
        <color rgb="FFFF0000"/>
        <rFont val="微软雅黑"/>
        <family val="2"/>
        <charset val="134"/>
      </rPr>
      <t>*</t>
    </r>
    <r>
      <rPr>
        <sz val="10"/>
        <color theme="1"/>
        <rFont val="微软雅黑"/>
        <family val="2"/>
        <charset val="134"/>
      </rPr>
      <t>：</t>
    </r>
    <phoneticPr fontId="16" type="noConversion"/>
  </si>
  <si>
    <t>C101379 - ******有限公司</t>
    <phoneticPr fontId="16" type="noConversion"/>
  </si>
  <si>
    <t>知春路盈都大厦15A</t>
    <phoneticPr fontId="16" type="noConversion"/>
  </si>
  <si>
    <t>北京/市辖区/海淀</t>
    <phoneticPr fontId="16" type="noConversion"/>
  </si>
  <si>
    <r>
      <t xml:space="preserve">客户 (集团) </t>
    </r>
    <r>
      <rPr>
        <b/>
        <sz val="10"/>
        <color rgb="FFFF0000"/>
        <rFont val="微软雅黑"/>
        <family val="2"/>
        <charset val="134"/>
      </rPr>
      <t>*</t>
    </r>
    <r>
      <rPr>
        <sz val="10"/>
        <color theme="1"/>
        <rFont val="微软雅黑"/>
        <family val="2"/>
        <charset val="134"/>
      </rPr>
      <t>：</t>
    </r>
    <phoneticPr fontId="16" type="noConversion"/>
  </si>
  <si>
    <r>
      <t>结算单日期</t>
    </r>
    <r>
      <rPr>
        <sz val="10"/>
        <color rgb="FFFF0000"/>
        <rFont val="微软雅黑"/>
        <family val="2"/>
        <charset val="134"/>
      </rPr>
      <t>*</t>
    </r>
    <r>
      <rPr>
        <sz val="10"/>
        <color theme="1"/>
        <rFont val="微软雅黑"/>
        <family val="2"/>
        <charset val="134"/>
      </rPr>
      <t>：</t>
    </r>
    <phoneticPr fontId="16" type="noConversion"/>
  </si>
  <si>
    <r>
      <t xml:space="preserve">销售负责人 (买方) </t>
    </r>
    <r>
      <rPr>
        <sz val="10"/>
        <color rgb="FFFF0000"/>
        <rFont val="微软雅黑"/>
        <family val="2"/>
        <charset val="134"/>
      </rPr>
      <t>*</t>
    </r>
    <r>
      <rPr>
        <sz val="10"/>
        <color theme="1"/>
        <rFont val="微软雅黑"/>
        <family val="2"/>
        <charset val="134"/>
      </rPr>
      <t>:</t>
    </r>
    <phoneticPr fontId="16" type="noConversion"/>
  </si>
  <si>
    <t>结算单确认凭证:</t>
    <phoneticPr fontId="16" type="noConversion"/>
  </si>
  <si>
    <t>最近结算日期</t>
    <phoneticPr fontId="16" type="noConversion"/>
  </si>
  <si>
    <t>客户平台发货日期</t>
    <phoneticPr fontId="16" type="noConversion"/>
  </si>
  <si>
    <t>SRD0007</t>
    <phoneticPr fontId="16" type="noConversion"/>
  </si>
  <si>
    <t>物流附加服务费</t>
    <phoneticPr fontId="16" type="noConversion"/>
  </si>
  <si>
    <t>客户平台运单号</t>
    <phoneticPr fontId="16" type="noConversion"/>
  </si>
  <si>
    <t>80260013</t>
    <phoneticPr fontId="16" type="noConversion"/>
  </si>
  <si>
    <t>80260097</t>
    <phoneticPr fontId="16" type="noConversion"/>
  </si>
  <si>
    <t>回收地点</t>
    <phoneticPr fontId="16" type="noConversion"/>
  </si>
  <si>
    <t>滞箱费结算总金额：</t>
    <phoneticPr fontId="16" type="noConversion"/>
  </si>
  <si>
    <t>物流附加费结算总金额：</t>
    <phoneticPr fontId="16" type="noConversion"/>
  </si>
  <si>
    <t>回收运单号</t>
    <phoneticPr fontId="16" type="noConversion"/>
  </si>
  <si>
    <t>ShipToID</t>
    <phoneticPr fontId="16" type="noConversion"/>
  </si>
  <si>
    <t>起收量</t>
    <phoneticPr fontId="16" type="noConversion"/>
  </si>
  <si>
    <t>M000925-物流附加服务费</t>
    <phoneticPr fontId="16" type="noConversion"/>
  </si>
  <si>
    <t>C100975-长春德润化工有限公司</t>
    <phoneticPr fontId="16" type="noConversion"/>
  </si>
  <si>
    <t>C102958-青岛杜森商贸有限公司青岛分公司</t>
    <phoneticPr fontId="16" type="noConversion"/>
  </si>
  <si>
    <t>附件</t>
    <phoneticPr fontId="16" type="noConversion"/>
  </si>
  <si>
    <t>入库数量</t>
    <phoneticPr fontId="16" type="noConversion"/>
  </si>
  <si>
    <t>入库日期</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</si>
  <si>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入库数量＜起收量，且
   (3) 该笔回收中的箱号前次发货客户为该结算单常规页签集团客户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可以按一笔回收运单中前次发货日期值最大的那个取对应的物料附加服务费的销售报价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r>
      <rPr>
        <sz val="10"/>
        <color theme="1"/>
        <rFont val="微软雅黑"/>
        <family val="2"/>
        <charset val="134"/>
      </rPr>
      <t xml:space="preserve">
</t>
    </r>
    <phoneticPr fontId="16" type="noConversion"/>
  </si>
  <si>
    <t>销售订单/客户结算单-下游滞箱费</t>
    <phoneticPr fontId="16" type="noConversion"/>
  </si>
  <si>
    <t>下游滞箱费结算单/内容页/常规</t>
    <phoneticPr fontId="16" type="noConversion"/>
  </si>
  <si>
    <t>下游滞箱费结算单/内容页/滞箱费项目</t>
    <phoneticPr fontId="16" type="noConversion"/>
  </si>
  <si>
    <t>下游滞箱费结算单/内容页/审批记录</t>
    <phoneticPr fontId="16" type="noConversion"/>
  </si>
  <si>
    <t>下游滞箱费结算单/内容页/快递信息</t>
    <phoneticPr fontId="16" type="noConversion"/>
  </si>
  <si>
    <t>下游滞箱费结算单/内容页/附件</t>
    <phoneticPr fontId="16" type="noConversion"/>
  </si>
  <si>
    <t>预警箱数：</t>
    <phoneticPr fontId="16" type="noConversion"/>
  </si>
  <si>
    <t>到期天数</t>
    <phoneticPr fontId="16" type="noConversion"/>
  </si>
  <si>
    <t>导出 Excel</t>
    <phoneticPr fontId="16" type="noConversion"/>
  </si>
  <si>
    <t>到期预警项目</t>
    <phoneticPr fontId="16" type="noConversion"/>
  </si>
  <si>
    <t>完成</t>
    <phoneticPr fontId="16" type="noConversion"/>
  </si>
  <si>
    <t>下游滞箱费结算单/内容页/到期预警</t>
    <phoneticPr fontId="16" type="noConversion"/>
  </si>
  <si>
    <t>下游滞箱费结算单/内容页/物流附加服务费</t>
    <phoneticPr fontId="16" type="noConversion"/>
  </si>
  <si>
    <t>预警统计期间至</t>
    <phoneticPr fontId="16" type="noConversion"/>
  </si>
  <si>
    <t>行备注</t>
    <phoneticPr fontId="16" type="noConversion"/>
  </si>
  <si>
    <t>扫描数量</t>
    <phoneticPr fontId="16" type="noConversion"/>
  </si>
  <si>
    <t>行总额</t>
    <phoneticPr fontId="16" type="noConversion"/>
  </si>
  <si>
    <t>青岛杜森</t>
    <phoneticPr fontId="16" type="noConversion"/>
  </si>
  <si>
    <t>回收通知日期</t>
    <phoneticPr fontId="16" type="noConversion"/>
  </si>
  <si>
    <t>实际装车日期</t>
    <phoneticPr fontId="16" type="noConversion"/>
  </si>
  <si>
    <t>回收响应时长(天)</t>
    <phoneticPr fontId="16" type="noConversion"/>
  </si>
  <si>
    <t>响应达标</t>
    <phoneticPr fontId="16" type="noConversion"/>
  </si>
  <si>
    <t>是</t>
    <phoneticPr fontId="16" type="noConversion"/>
  </si>
  <si>
    <t>230579、230586</t>
    <phoneticPr fontId="16" type="noConversion"/>
  </si>
  <si>
    <t>发货去向</t>
    <phoneticPr fontId="16" type="noConversion"/>
  </si>
  <si>
    <t>客户平台发货去向名称</t>
    <phoneticPr fontId="16" type="noConversion"/>
  </si>
  <si>
    <t>客户平台ShipToID</t>
    <phoneticPr fontId="16" type="noConversion"/>
  </si>
  <si>
    <t>青岛杜森</t>
    <phoneticPr fontId="16" type="noConversion"/>
  </si>
  <si>
    <t>青岛杜森-2</t>
    <phoneticPr fontId="16" type="noConversion"/>
  </si>
  <si>
    <t>详细信息-行1</t>
    <phoneticPr fontId="16" type="noConversion"/>
  </si>
  <si>
    <t>预警箱数</t>
    <phoneticPr fontId="16" type="noConversion"/>
  </si>
  <si>
    <t>详细信息-行1</t>
    <phoneticPr fontId="16" type="noConversion"/>
  </si>
  <si>
    <t>客户平台发货去向名称</t>
    <phoneticPr fontId="16" type="noConversion"/>
  </si>
  <si>
    <t>青岛杜森-2</t>
    <phoneticPr fontId="16" type="noConversion"/>
  </si>
  <si>
    <t>230579、230586</t>
    <phoneticPr fontId="16" type="noConversion"/>
  </si>
  <si>
    <t>超期滞箱时间</t>
    <phoneticPr fontId="16" type="noConversion"/>
  </si>
  <si>
    <t>滞箱费类(下游)</t>
    <phoneticPr fontId="16" type="noConversion"/>
  </si>
  <si>
    <t>结算单通知日期：</t>
    <phoneticPr fontId="16" type="noConversion"/>
  </si>
  <si>
    <t>结算单自动确认：</t>
    <phoneticPr fontId="16" type="noConversion"/>
  </si>
  <si>
    <t>租期阈值</t>
    <phoneticPr fontId="16" type="noConversion"/>
  </si>
  <si>
    <t>占箱时间</t>
    <phoneticPr fontId="16" type="noConversion"/>
  </si>
  <si>
    <t>80260700</t>
    <phoneticPr fontId="16" type="noConversion"/>
  </si>
  <si>
    <t>发货去向 ShipTo ID</t>
    <phoneticPr fontId="16" type="noConversion"/>
  </si>
  <si>
    <t>发货去向 ShipToID</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</si>
  <si>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rgb="FF7030A0"/>
        <rFont val="微软雅黑"/>
        <family val="2"/>
        <charset val="134"/>
      </rPr>
      <t>取自系统变量/客户主数据？</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r>
      <rPr>
        <sz val="10"/>
        <color theme="1"/>
        <rFont val="微软雅黑"/>
        <family val="2"/>
        <charset val="134"/>
      </rPr>
      <t xml:space="preserve">
</t>
    </r>
    <phoneticPr fontId="16" type="noConversion"/>
  </si>
  <si>
    <t>折扣原因：</t>
    <phoneticPr fontId="16"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</si>
  <si>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客户(开票)：</t>
    </r>
    <r>
      <rPr>
        <sz val="10"/>
        <color theme="1"/>
        <rFont val="微软雅黑"/>
        <family val="2"/>
        <charset val="134"/>
      </rPr>
      <t xml:space="preserve">默认值=客户
</t>
    </r>
    <r>
      <rPr>
        <b/>
        <sz val="10"/>
        <color theme="1"/>
        <rFont val="微软雅黑"/>
        <family val="2"/>
        <charset val="134"/>
      </rPr>
      <t>2. 结算单期间自</t>
    </r>
    <r>
      <rPr>
        <sz val="10"/>
        <color theme="1"/>
        <rFont val="微软雅黑"/>
        <family val="2"/>
        <charset val="134"/>
      </rPr>
      <t xml:space="preserve">
</t>
    </r>
    <r>
      <rPr>
        <sz val="10"/>
        <rFont val="微软雅黑"/>
        <family val="2"/>
        <charset val="134"/>
      </rPr>
      <t xml:space="preserve">    (1) 结算期间自最小值为 2019-01-01；只有新建时可以编辑，保存后不可修改
    (2) 显示问号批注：注意！如果这是该客户的第一笔下游滞箱费结算单，请保证收取滞箱费的起始日期的正确性，一旦单据完成，该日期之前的所有下游滞箱费都不能再被结算！
</t>
    </r>
    <r>
      <rPr>
        <b/>
        <sz val="10"/>
        <rFont val="微软雅黑"/>
        <family val="2"/>
        <charset val="134"/>
      </rPr>
      <t xml:space="preserve">3. 结算单期间至： 
    </t>
    </r>
    <r>
      <rPr>
        <sz val="10"/>
        <rFont val="微软雅黑"/>
        <family val="2"/>
        <charset val="134"/>
      </rPr>
      <t xml:space="preserve">(1) 结算期间至只有在新建时可以编辑，保存后不可修改
</t>
    </r>
    <r>
      <rPr>
        <sz val="10"/>
        <color rgb="FF7030A0"/>
        <rFont val="微软雅黑"/>
        <family val="2"/>
        <charset val="134"/>
      </rPr>
      <t xml:space="preserve">    </t>
    </r>
    <r>
      <rPr>
        <sz val="10"/>
        <rFont val="微软雅黑"/>
        <family val="2"/>
        <charset val="134"/>
      </rPr>
      <t>(2) 结算期间至在选择的时候需要判断，不能小于当前客户已完成(未取消)的下游滞箱费结算单的有效期至，</t>
    </r>
    <r>
      <rPr>
        <sz val="10"/>
        <color rgb="FF000000"/>
        <rFont val="微软雅黑"/>
        <family val="2"/>
        <charset val="134"/>
      </rPr>
      <t>也不能大于系统当前日期</t>
    </r>
    <r>
      <rPr>
        <sz val="10"/>
        <color theme="1"/>
        <rFont val="微软雅黑"/>
        <family val="2"/>
        <charset val="134"/>
      </rPr>
      <t xml:space="preserve">
</t>
    </r>
    <r>
      <rPr>
        <b/>
        <sz val="10"/>
        <rFont val="微软雅黑"/>
        <family val="2"/>
        <charset val="134"/>
      </rPr>
      <t>4. 结算单自动确认：</t>
    </r>
    <r>
      <rPr>
        <sz val="10"/>
        <color rgb="FF7030A0"/>
        <rFont val="微软雅黑"/>
        <family val="2"/>
        <charset val="134"/>
      </rPr>
      <t>（但是该结算单还可能带有物流附加服务费，那么如果在物流附加服务费页签有值的情况下，是否就不可以使用自动确认了？——物流附加费是固定金额，这个是签署在合同里的，所以其实客户没有反驳的理由，所以也不用等结算单确认凭证）</t>
    </r>
    <r>
      <rPr>
        <b/>
        <sz val="10"/>
        <rFont val="微软雅黑"/>
        <family val="2"/>
        <charset val="134"/>
      </rPr>
      <t xml:space="preserve">
   </t>
    </r>
    <r>
      <rPr>
        <sz val="10"/>
        <rFont val="微软雅黑"/>
        <family val="2"/>
        <charset val="134"/>
      </rPr>
      <t>(1) 该字段不可编辑
   (2) 如果在结算期间对应的客户合同中维护了自动确认规则，则该字段的值=结算单通知日期+自动确认时效 且 确认凭证非必填；否则为空
   (3) 如果该字段有值，则当 系统当前日期=该字段的值 且 结算单状态=准备中 时，自动审批通过，审批状态变为已批准，状态变为开票中</t>
    </r>
    <r>
      <rPr>
        <b/>
        <sz val="10"/>
        <rFont val="微软雅黑"/>
        <family val="2"/>
        <charset val="134"/>
      </rPr>
      <t xml:space="preserve">
5. 新建</t>
    </r>
    <r>
      <rPr>
        <sz val="10"/>
        <rFont val="微软雅黑"/>
        <family val="2"/>
        <charset val="134"/>
      </rPr>
      <t>时需要判断，如果当前客户存在未完成的下游滞箱费结算单，则不可以新建</t>
    </r>
    <r>
      <rPr>
        <sz val="10"/>
        <color theme="1"/>
        <rFont val="微软雅黑"/>
        <family val="2"/>
        <charset val="134"/>
      </rPr>
      <t xml:space="preserve">
</t>
    </r>
    <r>
      <rPr>
        <b/>
        <sz val="10"/>
        <color theme="1"/>
        <rFont val="微软雅黑"/>
        <family val="2"/>
        <charset val="134"/>
      </rPr>
      <t xml:space="preserve">6. </t>
    </r>
    <r>
      <rPr>
        <sz val="10"/>
        <color theme="1"/>
        <rFont val="微软雅黑"/>
        <family val="2"/>
        <charset val="134"/>
      </rPr>
      <t xml:space="preserve">只要滞箱费项目页签、到期预警项目页签、物流附加服务费项目页签其中之一有记录，就可以保存
</t>
    </r>
    <r>
      <rPr>
        <b/>
        <sz val="10"/>
        <color theme="1"/>
        <rFont val="微软雅黑"/>
        <family val="2"/>
        <charset val="134"/>
      </rPr>
      <t>7. 取消按钮：</t>
    </r>
    <r>
      <rPr>
        <sz val="10"/>
        <color theme="1"/>
        <rFont val="微软雅黑"/>
        <family val="2"/>
        <charset val="134"/>
      </rPr>
      <t xml:space="preserve">如果存在结算期间至大于当前单据的滞箱费结算单，则无法取消
</t>
    </r>
    <r>
      <rPr>
        <b/>
        <sz val="10"/>
        <color theme="1"/>
        <rFont val="微软雅黑"/>
        <family val="2"/>
        <charset val="134"/>
      </rPr>
      <t xml:space="preserve">8. 完成：
   </t>
    </r>
    <r>
      <rPr>
        <sz val="10"/>
        <color theme="1"/>
        <rFont val="微软雅黑"/>
        <family val="2"/>
        <charset val="134"/>
      </rPr>
      <t>(1) 如果只有到期预警项目页签有值，则保存后显示该按钮
   (2) 点击后弹窗提醒用户：点击该按钮后此结算单将被关闭，请确认。点击“确认”按钮，结算单变为已完成状态；点击“取消”按钮返回页面不做修改</t>
    </r>
    <r>
      <rPr>
        <b/>
        <sz val="10"/>
        <color theme="1"/>
        <rFont val="微软雅黑"/>
        <family val="2"/>
        <charset val="134"/>
      </rPr>
      <t xml:space="preserve">
9. 预览功能：</t>
    </r>
    <r>
      <rPr>
        <sz val="10"/>
        <color theme="1"/>
        <rFont val="微软雅黑"/>
        <family val="2"/>
        <charset val="134"/>
      </rPr>
      <t xml:space="preserve">下游滞箱费结算暂时没有预览功能，所以无预览按钮
</t>
    </r>
    <r>
      <rPr>
        <b/>
        <sz val="10"/>
        <color theme="1"/>
        <rFont val="微软雅黑"/>
        <family val="2"/>
        <charset val="134"/>
      </rPr>
      <t>10. 财务记账逻辑</t>
    </r>
    <r>
      <rPr>
        <sz val="10"/>
        <color theme="1"/>
        <rFont val="微软雅黑"/>
        <family val="2"/>
        <charset val="134"/>
      </rPr>
      <t xml:space="preserve">
    (1) M000003-滞箱费，与租赁费科目一致
    (2) M000925-物流附加服务费，600101-主营业务收入-服务收入</t>
    </r>
    <phoneticPr fontId="16" type="noConversion"/>
  </si>
  <si>
    <t>xxxxx</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</si>
  <si>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5. 折扣：</t>
    </r>
    <r>
      <rPr>
        <sz val="10"/>
        <rFont val="微软雅黑"/>
        <family val="2"/>
        <charset val="134"/>
      </rPr>
      <t>如果有值，则为2位小数的数字 且 折扣原因必填</t>
    </r>
    <r>
      <rPr>
        <b/>
        <sz val="10"/>
        <rFont val="微软雅黑"/>
        <family val="2"/>
        <charset val="134"/>
      </rPr>
      <t xml:space="preserve">
6</t>
    </r>
    <r>
      <rPr>
        <b/>
        <sz val="10"/>
        <color theme="1"/>
        <rFont val="微软雅黑"/>
        <family val="2"/>
        <charset val="134"/>
      </rPr>
      <t>. 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7.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8.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如果回收响应时长＞回收响应最长时效，则响应达标=是
    (2) 如果回收响应是从≤回收响应最长时效，则响应达标=否
    (3) 如果查不到客户合同里对应的“回收响应时效标准”，则响应达标为空
</t>
    </r>
    <r>
      <rPr>
        <b/>
        <sz val="10"/>
        <color theme="1"/>
        <rFont val="微软雅黑"/>
        <family val="2"/>
        <charset val="134"/>
      </rPr>
      <t>9</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10.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11.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12. 未税单价：</t>
    </r>
    <r>
      <rPr>
        <sz val="10"/>
        <color theme="1"/>
        <rFont val="微软雅黑"/>
        <family val="2"/>
        <charset val="134"/>
      </rPr>
      <t xml:space="preserve">从按发货日期从对应的销售报价中带出
</t>
    </r>
    <r>
      <rPr>
        <b/>
        <sz val="10"/>
        <rFont val="微软雅黑"/>
        <family val="2"/>
        <charset val="134"/>
      </rPr>
      <t xml:space="preserve">13. </t>
    </r>
    <r>
      <rPr>
        <sz val="10"/>
        <rFont val="微软雅黑"/>
        <family val="2"/>
        <charset val="134"/>
      </rPr>
      <t>保存后详细信息列表分页显示，每页显示50行记录</t>
    </r>
    <phoneticPr fontId="16" type="noConversion"/>
  </si>
  <si>
    <t>xxxxxx</t>
    <phoneticPr fontId="16" type="noConversion"/>
  </si>
  <si>
    <t>预警提前量 (天)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</si>
</sst>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5"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0"/>
      <color theme="0" tint="-0.249977111117893"/>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z val="12"/>
      <color theme="1"/>
      <name val="微软雅黑"/>
      <family val="2"/>
      <charset val="134"/>
    </font>
    <font>
      <b/>
      <sz val="10"/>
      <color rgb="FFFF0000"/>
      <name val="等线"/>
      <family val="3"/>
      <charset val="134"/>
      <scheme val="minor"/>
    </font>
    <font>
      <strike/>
      <sz val="10"/>
      <color theme="1"/>
      <name val="微软雅黑"/>
      <family val="2"/>
      <charset val="134"/>
    </font>
    <font>
      <sz val="10"/>
      <color rgb="FF000000"/>
      <name val="微软雅黑"/>
      <family val="2"/>
      <charset val="134"/>
    </font>
  </fonts>
  <fills count="17">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20B293"/>
        <bgColor indexed="64"/>
      </patternFill>
    </fill>
    <fill>
      <patternFill patternType="solid">
        <fgColor rgb="FF00B050"/>
        <bgColor indexed="64"/>
      </patternFill>
    </fill>
    <fill>
      <patternFill patternType="solid">
        <fgColor rgb="FFFF0000"/>
        <bgColor indexed="64"/>
      </patternFill>
    </fill>
    <fill>
      <patternFill patternType="solid">
        <fgColor theme="0" tint="-0.14996795556505021"/>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4">
    <xf numFmtId="0" fontId="0" fillId="0" borderId="0"/>
    <xf numFmtId="0" fontId="15" fillId="0" borderId="0">
      <alignment vertical="center"/>
    </xf>
    <xf numFmtId="0" fontId="15" fillId="0" borderId="0">
      <alignment vertical="center"/>
    </xf>
    <xf numFmtId="0" fontId="15" fillId="0" borderId="0"/>
  </cellStyleXfs>
  <cellXfs count="229">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7" fillId="8" borderId="2" xfId="0" applyFont="1" applyFill="1" applyBorder="1" applyAlignment="1">
      <alignment horizontal="center" vertical="center"/>
    </xf>
    <xf numFmtId="0" fontId="3" fillId="8" borderId="2" xfId="0" applyFont="1" applyFill="1" applyBorder="1" applyAlignment="1">
      <alignment horizontal="center" vertical="center"/>
    </xf>
    <xf numFmtId="0" fontId="5" fillId="0" borderId="0" xfId="0" applyFont="1" applyAlignment="1">
      <alignment vertical="center"/>
    </xf>
    <xf numFmtId="0" fontId="8"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177" fontId="1" fillId="12" borderId="5" xfId="0" applyNumberFormat="1" applyFont="1" applyFill="1" applyBorder="1" applyAlignment="1">
      <alignment horizontal="left" vertical="center"/>
    </xf>
    <xf numFmtId="177" fontId="1" fillId="12" borderId="0" xfId="0" applyNumberFormat="1" applyFont="1" applyFill="1" applyBorder="1" applyAlignment="1">
      <alignment horizontal="left" vertical="center"/>
    </xf>
    <xf numFmtId="177" fontId="1" fillId="12" borderId="9" xfId="0" applyNumberFormat="1" applyFont="1" applyFill="1" applyBorder="1" applyAlignment="1">
      <alignment horizontal="left" vertical="center"/>
    </xf>
    <xf numFmtId="177" fontId="1" fillId="12" borderId="11" xfId="0" applyNumberFormat="1" applyFont="1" applyFill="1" applyBorder="1" applyAlignment="1">
      <alignment horizontal="left" vertical="center"/>
    </xf>
    <xf numFmtId="177" fontId="1" fillId="12" borderId="1" xfId="0" applyNumberFormat="1" applyFont="1" applyFill="1" applyBorder="1" applyAlignment="1">
      <alignment horizontal="left" vertical="center"/>
    </xf>
    <xf numFmtId="177" fontId="1" fillId="12" borderId="12" xfId="0" applyNumberFormat="1" applyFont="1" applyFill="1" applyBorder="1" applyAlignment="1">
      <alignment horizontal="left" vertical="center"/>
    </xf>
    <xf numFmtId="0" fontId="1" fillId="0" borderId="0" xfId="0" applyFont="1" applyBorder="1" applyAlignment="1">
      <alignment horizontal="left" vertical="center"/>
    </xf>
    <xf numFmtId="177" fontId="1" fillId="12" borderId="6" xfId="0" applyNumberFormat="1" applyFont="1" applyFill="1" applyBorder="1" applyAlignment="1">
      <alignment horizontal="left" vertical="center"/>
    </xf>
    <xf numFmtId="0" fontId="8"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9" fontId="1" fillId="12" borderId="6" xfId="0" applyNumberFormat="1" applyFont="1" applyFill="1" applyBorder="1" applyAlignment="1">
      <alignment horizontal="left" vertical="center"/>
    </xf>
    <xf numFmtId="49" fontId="1" fillId="12" borderId="7" xfId="0" applyNumberFormat="1" applyFont="1" applyFill="1" applyBorder="1" applyAlignment="1">
      <alignment horizontal="left" vertical="center"/>
    </xf>
    <xf numFmtId="49" fontId="1" fillId="12" borderId="8" xfId="0" applyNumberFormat="1" applyFont="1" applyFill="1" applyBorder="1" applyAlignment="1">
      <alignment horizontal="left" vertical="center"/>
    </xf>
    <xf numFmtId="180" fontId="1" fillId="12" borderId="6" xfId="0" applyNumberFormat="1"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177" fontId="1" fillId="12" borderId="7" xfId="0" applyNumberFormat="1" applyFont="1" applyFill="1" applyBorder="1" applyAlignment="1">
      <alignment horizontal="left" vertical="center"/>
    </xf>
    <xf numFmtId="177" fontId="1" fillId="12" borderId="8" xfId="0" applyNumberFormat="1" applyFont="1" applyFill="1" applyBorder="1" applyAlignment="1">
      <alignment horizontal="left" vertical="center"/>
    </xf>
    <xf numFmtId="0" fontId="1" fillId="11" borderId="2" xfId="0" applyFont="1" applyFill="1" applyBorder="1" applyAlignment="1">
      <alignment horizontal="left" vertical="center"/>
    </xf>
    <xf numFmtId="0" fontId="9"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2" fillId="9" borderId="2" xfId="0" applyFont="1" applyFill="1" applyBorder="1" applyAlignment="1">
      <alignment horizontal="left" vertical="center"/>
    </xf>
    <xf numFmtId="0" fontId="2" fillId="2" borderId="0" xfId="0" applyFont="1" applyFill="1" applyAlignment="1">
      <alignment vertical="center"/>
    </xf>
    <xf numFmtId="0" fontId="18" fillId="9" borderId="0" xfId="0" applyFont="1" applyFill="1" applyBorder="1" applyAlignment="1">
      <alignment vertical="center"/>
    </xf>
    <xf numFmtId="0" fontId="12" fillId="9" borderId="0" xfId="0" applyFont="1" applyFill="1" applyBorder="1" applyAlignment="1">
      <alignment horizontal="left" vertical="center"/>
    </xf>
    <xf numFmtId="0" fontId="17" fillId="0" borderId="0" xfId="0" applyFont="1" applyFill="1" applyBorder="1" applyAlignment="1">
      <alignment vertical="center"/>
    </xf>
    <xf numFmtId="0" fontId="1" fillId="0" borderId="0" xfId="0" applyFont="1" applyFill="1" applyBorder="1" applyAlignment="1">
      <alignment vertical="center"/>
    </xf>
    <xf numFmtId="182" fontId="19" fillId="0" borderId="0" xfId="0" applyNumberFormat="1" applyFont="1" applyBorder="1" applyAlignment="1">
      <alignment horizontal="left" vertical="center"/>
    </xf>
    <xf numFmtId="0" fontId="19"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13" borderId="2" xfId="0" applyFont="1" applyFill="1" applyBorder="1" applyAlignment="1">
      <alignment horizontal="center"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177" fontId="1" fillId="6" borderId="3" xfId="0" applyNumberFormat="1" applyFont="1" applyFill="1" applyBorder="1" applyAlignment="1">
      <alignment horizontal="left" vertical="center"/>
    </xf>
    <xf numFmtId="177" fontId="1" fillId="6" borderId="4" xfId="0" applyNumberFormat="1" applyFont="1" applyFill="1" applyBorder="1" applyAlignment="1">
      <alignment vertical="center"/>
    </xf>
    <xf numFmtId="177" fontId="1" fillId="6" borderId="10" xfId="0" applyNumberFormat="1" applyFont="1" applyFill="1" applyBorder="1" applyAlignment="1">
      <alignment vertical="center"/>
    </xf>
    <xf numFmtId="0" fontId="2" fillId="2" borderId="0" xfId="3" applyFont="1" applyFill="1" applyAlignment="1">
      <alignment horizontal="left" vertical="center"/>
    </xf>
    <xf numFmtId="0" fontId="1" fillId="2" borderId="0" xfId="3" applyFont="1" applyFill="1" applyAlignment="1">
      <alignment horizontal="center" vertical="center"/>
    </xf>
    <xf numFmtId="0" fontId="6" fillId="11" borderId="2" xfId="3" applyFont="1" applyFill="1" applyBorder="1" applyAlignment="1">
      <alignment horizontal="center" vertical="center"/>
    </xf>
    <xf numFmtId="0" fontId="6" fillId="0" borderId="6" xfId="3" applyFont="1" applyBorder="1" applyAlignment="1">
      <alignment vertical="center"/>
    </xf>
    <xf numFmtId="0" fontId="6" fillId="0" borderId="7" xfId="3" applyFont="1" applyBorder="1" applyAlignment="1">
      <alignment vertical="center"/>
    </xf>
    <xf numFmtId="0" fontId="6" fillId="0" borderId="8" xfId="3" applyFont="1" applyBorder="1" applyAlignment="1">
      <alignmen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1" fillId="0" borderId="0" xfId="3" applyFont="1" applyAlignment="1">
      <alignment horizontal="center" vertical="center"/>
    </xf>
    <xf numFmtId="0" fontId="1" fillId="0" borderId="1" xfId="3" applyFont="1" applyBorder="1" applyAlignment="1">
      <alignment horizontal="center" vertical="center"/>
    </xf>
    <xf numFmtId="0" fontId="3" fillId="3" borderId="2" xfId="3" applyFont="1" applyFill="1" applyBorder="1" applyAlignment="1">
      <alignment horizontal="center" vertical="center"/>
    </xf>
    <xf numFmtId="0" fontId="3" fillId="3" borderId="0" xfId="3" applyFont="1" applyFill="1" applyAlignment="1">
      <alignment horizontal="center" vertical="center"/>
    </xf>
    <xf numFmtId="0" fontId="5" fillId="0" borderId="0" xfId="3" applyFont="1" applyAlignment="1">
      <alignment vertical="center"/>
    </xf>
    <xf numFmtId="0" fontId="3" fillId="8" borderId="13" xfId="3" applyFont="1" applyFill="1" applyBorder="1" applyAlignment="1">
      <alignment horizontal="center" vertical="center"/>
    </xf>
    <xf numFmtId="0" fontId="3" fillId="14" borderId="0" xfId="3" applyFont="1" applyFill="1" applyAlignment="1">
      <alignment horizontal="center" vertical="center"/>
    </xf>
    <xf numFmtId="0" fontId="3" fillId="15" borderId="0" xfId="3" applyFont="1" applyFill="1" applyAlignment="1">
      <alignment horizontal="center" vertical="center"/>
    </xf>
    <xf numFmtId="0" fontId="1" fillId="11" borderId="2" xfId="3" applyFont="1" applyFill="1" applyBorder="1" applyAlignment="1">
      <alignment vertical="center" wrapText="1"/>
    </xf>
    <xf numFmtId="0" fontId="11" fillId="11" borderId="2" xfId="3" applyFont="1" applyFill="1" applyBorder="1" applyAlignment="1">
      <alignment horizontal="left" vertical="center"/>
    </xf>
    <xf numFmtId="0" fontId="1" fillId="11" borderId="6" xfId="3" applyFont="1" applyFill="1" applyBorder="1" applyAlignment="1">
      <alignment vertical="center" wrapText="1"/>
    </xf>
    <xf numFmtId="0" fontId="1" fillId="11" borderId="8" xfId="3" applyFont="1" applyFill="1" applyBorder="1" applyAlignment="1">
      <alignment vertical="center" wrapText="1"/>
    </xf>
    <xf numFmtId="0" fontId="1" fillId="11" borderId="2" xfId="3" applyFont="1" applyFill="1" applyBorder="1" applyAlignment="1">
      <alignment horizontal="left" vertical="center" wrapText="1"/>
    </xf>
    <xf numFmtId="0" fontId="1" fillId="11" borderId="7" xfId="3" applyFont="1" applyFill="1" applyBorder="1" applyAlignment="1">
      <alignment vertical="center" wrapText="1"/>
    </xf>
    <xf numFmtId="0" fontId="18" fillId="9" borderId="2" xfId="3" applyFont="1" applyFill="1" applyBorder="1" applyAlignment="1">
      <alignment vertical="center"/>
    </xf>
    <xf numFmtId="0" fontId="12" fillId="9" borderId="2" xfId="3" applyFont="1" applyFill="1" applyBorder="1" applyAlignment="1">
      <alignment horizontal="left" vertical="center"/>
    </xf>
    <xf numFmtId="177" fontId="1" fillId="6" borderId="6" xfId="3" applyNumberFormat="1" applyFont="1" applyFill="1" applyBorder="1" applyAlignment="1">
      <alignment vertical="center"/>
    </xf>
    <xf numFmtId="177" fontId="1" fillId="6" borderId="8" xfId="3" applyNumberFormat="1" applyFont="1" applyFill="1" applyBorder="1" applyAlignment="1">
      <alignment vertical="center"/>
    </xf>
    <xf numFmtId="177" fontId="1" fillId="6" borderId="2" xfId="3" applyNumberFormat="1" applyFont="1" applyFill="1" applyBorder="1" applyAlignment="1">
      <alignment horizontal="left" vertical="center"/>
    </xf>
    <xf numFmtId="180" fontId="1" fillId="6" borderId="2" xfId="3" applyNumberFormat="1" applyFont="1" applyFill="1" applyBorder="1" applyAlignment="1">
      <alignment horizontal="left" vertical="center"/>
    </xf>
    <xf numFmtId="0" fontId="15" fillId="0" borderId="0" xfId="3"/>
    <xf numFmtId="0" fontId="1" fillId="0" borderId="0" xfId="3" applyFont="1" applyAlignment="1">
      <alignment horizontal="left" vertical="center"/>
    </xf>
    <xf numFmtId="0" fontId="1" fillId="9" borderId="0" xfId="3" applyFont="1" applyFill="1" applyAlignment="1">
      <alignment horizontal="center" vertical="center" wrapText="1"/>
    </xf>
    <xf numFmtId="0" fontId="1" fillId="9" borderId="0" xfId="3" applyFont="1" applyFill="1" applyAlignment="1">
      <alignment vertical="center" wrapText="1"/>
    </xf>
    <xf numFmtId="0" fontId="5" fillId="0" borderId="3" xfId="3" applyFont="1" applyBorder="1" applyAlignment="1">
      <alignment vertical="center"/>
    </xf>
    <xf numFmtId="0" fontId="1" fillId="0" borderId="4" xfId="3" applyFont="1" applyBorder="1" applyAlignment="1">
      <alignment horizontal="center" vertical="center"/>
    </xf>
    <xf numFmtId="49" fontId="1" fillId="6" borderId="2" xfId="3" applyNumberFormat="1" applyFont="1" applyFill="1" applyBorder="1" applyAlignment="1">
      <alignment horizontal="left" vertical="center"/>
    </xf>
    <xf numFmtId="0" fontId="1" fillId="9" borderId="0" xfId="3" applyFont="1" applyFill="1" applyAlignment="1">
      <alignment horizontal="left" vertical="center" wrapText="1"/>
    </xf>
    <xf numFmtId="0" fontId="10" fillId="9" borderId="2" xfId="0" applyFont="1" applyFill="1" applyBorder="1" applyAlignment="1">
      <alignment horizontal="center" vertical="center"/>
    </xf>
    <xf numFmtId="0" fontId="18" fillId="9" borderId="2" xfId="0" applyFont="1" applyFill="1" applyBorder="1" applyAlignment="1">
      <alignment horizontal="center" vertical="center"/>
    </xf>
    <xf numFmtId="0" fontId="2" fillId="2" borderId="0" xfId="0" applyFont="1" applyFill="1" applyAlignment="1">
      <alignment horizontal="left" vertical="center"/>
    </xf>
    <xf numFmtId="178" fontId="20" fillId="6" borderId="7" xfId="0" applyNumberFormat="1" applyFont="1" applyFill="1" applyBorder="1" applyAlignment="1">
      <alignment horizontal="left" vertical="center"/>
    </xf>
    <xf numFmtId="178" fontId="20" fillId="6" borderId="8" xfId="0" applyNumberFormat="1" applyFont="1" applyFill="1" applyBorder="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177" fontId="1" fillId="6" borderId="3" xfId="0" applyNumberFormat="1" applyFont="1" applyFill="1" applyBorder="1" applyAlignment="1">
      <alignment horizontal="left" vertical="top"/>
    </xf>
    <xf numFmtId="177" fontId="1" fillId="6" borderId="4" xfId="0" applyNumberFormat="1" applyFont="1" applyFill="1" applyBorder="1" applyAlignment="1">
      <alignment horizontal="left" vertical="top"/>
    </xf>
    <xf numFmtId="177" fontId="1" fillId="6" borderId="10" xfId="0" applyNumberFormat="1" applyFont="1" applyFill="1" applyBorder="1" applyAlignment="1">
      <alignment horizontal="left" vertical="top"/>
    </xf>
    <xf numFmtId="177" fontId="1" fillId="6" borderId="11" xfId="0" applyNumberFormat="1" applyFont="1" applyFill="1" applyBorder="1" applyAlignment="1">
      <alignment horizontal="left" vertical="top"/>
    </xf>
    <xf numFmtId="177" fontId="1" fillId="6" borderId="1" xfId="0" applyNumberFormat="1" applyFont="1" applyFill="1" applyBorder="1" applyAlignment="1">
      <alignment horizontal="left" vertical="top"/>
    </xf>
    <xf numFmtId="177" fontId="1" fillId="6" borderId="12" xfId="0" applyNumberFormat="1" applyFont="1" applyFill="1" applyBorder="1" applyAlignment="1">
      <alignment horizontal="left" vertical="top"/>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1"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8"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2"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3" fillId="11" borderId="8" xfId="0" applyFont="1" applyFill="1" applyBorder="1" applyAlignment="1">
      <alignment horizontal="left" vertical="center"/>
    </xf>
    <xf numFmtId="177" fontId="23" fillId="0" borderId="6" xfId="0" applyNumberFormat="1" applyFont="1" applyBorder="1" applyAlignment="1">
      <alignment horizontal="left" vertical="center"/>
    </xf>
    <xf numFmtId="177" fontId="23" fillId="0" borderId="8" xfId="0" applyNumberFormat="1" applyFont="1" applyBorder="1" applyAlignment="1">
      <alignment horizontal="left" vertical="center"/>
    </xf>
    <xf numFmtId="0" fontId="1" fillId="11" borderId="6" xfId="0" applyFont="1" applyFill="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7"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8"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 fillId="6" borderId="7" xfId="0" applyFont="1" applyFill="1" applyBorder="1" applyAlignment="1">
      <alignment horizontal="center" vertical="center"/>
    </xf>
    <xf numFmtId="0" fontId="1" fillId="6" borderId="8" xfId="0" applyFont="1" applyFill="1" applyBorder="1" applyAlignment="1">
      <alignment horizontal="center" vertical="center"/>
    </xf>
    <xf numFmtId="0" fontId="1" fillId="11" borderId="4" xfId="0" applyFont="1" applyFill="1" applyBorder="1" applyAlignment="1">
      <alignment horizontal="center" vertical="center"/>
    </xf>
    <xf numFmtId="0" fontId="1" fillId="11" borderId="10" xfId="0" applyFont="1" applyFill="1" applyBorder="1" applyAlignment="1">
      <alignment horizontal="center"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2"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77" fontId="1" fillId="6" borderId="6" xfId="0" applyNumberFormat="1" applyFont="1" applyFill="1" applyBorder="1" applyAlignment="1">
      <alignment horizontal="left" vertical="center"/>
    </xf>
    <xf numFmtId="177" fontId="1" fillId="6" borderId="7" xfId="0" applyNumberFormat="1" applyFont="1" applyFill="1" applyBorder="1" applyAlignment="1">
      <alignment vertical="center"/>
    </xf>
    <xf numFmtId="177" fontId="1" fillId="6" borderId="8" xfId="0" applyNumberFormat="1" applyFont="1" applyFill="1" applyBorder="1" applyAlignment="1">
      <alignment vertical="center"/>
    </xf>
    <xf numFmtId="178" fontId="12" fillId="6" borderId="6" xfId="0" applyNumberFormat="1" applyFont="1" applyFill="1" applyBorder="1" applyAlignment="1">
      <alignment horizontal="left" vertical="center"/>
    </xf>
    <xf numFmtId="183" fontId="1" fillId="0" borderId="0" xfId="0" applyNumberFormat="1" applyFont="1" applyFill="1" applyBorder="1" applyAlignment="1">
      <alignment horizontal="left" vertical="center"/>
    </xf>
    <xf numFmtId="183" fontId="1" fillId="6" borderId="6" xfId="0" applyNumberFormat="1" applyFont="1" applyFill="1" applyBorder="1" applyAlignment="1">
      <alignment horizontal="lef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6" borderId="2" xfId="0" applyFont="1" applyFill="1" applyBorder="1" applyAlignment="1">
      <alignment horizontal="center"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0" fontId="10" fillId="7" borderId="2" xfId="3" applyFont="1" applyFill="1" applyBorder="1" applyAlignment="1">
      <alignment horizontal="left" vertical="top" wrapText="1"/>
    </xf>
    <xf numFmtId="0" fontId="2" fillId="2" borderId="0" xfId="3" applyFont="1" applyFill="1" applyAlignment="1">
      <alignment horizontal="left" vertical="center"/>
    </xf>
    <xf numFmtId="0" fontId="6" fillId="0" borderId="6" xfId="3" applyFont="1" applyBorder="1" applyAlignment="1">
      <alignment horizontal="left" vertical="center"/>
    </xf>
    <xf numFmtId="0" fontId="6" fillId="0" borderId="7" xfId="3" applyFont="1" applyBorder="1" applyAlignment="1">
      <alignment horizontal="left" vertical="center"/>
    </xf>
    <xf numFmtId="0" fontId="6" fillId="0" borderId="8" xfId="3" applyFont="1" applyBorder="1" applyAlignment="1">
      <alignment horizontal="lef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21" fillId="16" borderId="14" xfId="3" applyFont="1" applyFill="1" applyBorder="1" applyAlignment="1">
      <alignment horizontal="center" vertical="center"/>
    </xf>
    <xf numFmtId="0" fontId="21" fillId="16" borderId="15" xfId="3" applyFont="1" applyFill="1" applyBorder="1" applyAlignment="1">
      <alignment horizontal="center" vertical="center"/>
    </xf>
    <xf numFmtId="0" fontId="21" fillId="16" borderId="16" xfId="3" applyFont="1" applyFill="1" applyBorder="1" applyAlignment="1">
      <alignment horizontal="center" vertical="center"/>
    </xf>
    <xf numFmtId="0" fontId="21" fillId="16" borderId="17" xfId="3" applyFont="1" applyFill="1" applyBorder="1" applyAlignment="1">
      <alignment horizontal="center" vertical="center"/>
    </xf>
    <xf numFmtId="0" fontId="21" fillId="16" borderId="18" xfId="3" applyFont="1" applyFill="1" applyBorder="1" applyAlignment="1">
      <alignment horizontal="center" vertical="center"/>
    </xf>
    <xf numFmtId="0" fontId="21" fillId="16" borderId="19" xfId="3" applyFont="1" applyFill="1" applyBorder="1" applyAlignment="1">
      <alignment horizontal="center" vertical="center"/>
    </xf>
    <xf numFmtId="0" fontId="1" fillId="9" borderId="0" xfId="3" applyFont="1" applyFill="1" applyAlignment="1">
      <alignment horizontal="center" vertical="center" wrapText="1"/>
    </xf>
    <xf numFmtId="0" fontId="1" fillId="9" borderId="0" xfId="3" applyFont="1" applyFill="1" applyAlignment="1">
      <alignment horizontal="left" vertical="center" wrapText="1"/>
    </xf>
    <xf numFmtId="0" fontId="3" fillId="3" borderId="6" xfId="3" applyFont="1" applyFill="1" applyBorder="1" applyAlignment="1">
      <alignment horizontal="center" vertical="center"/>
    </xf>
    <xf numFmtId="0" fontId="3" fillId="3" borderId="8" xfId="3" applyFont="1" applyFill="1" applyBorder="1" applyAlignment="1">
      <alignment horizontal="center" vertical="center"/>
    </xf>
    <xf numFmtId="0" fontId="1" fillId="0" borderId="6" xfId="3" applyFont="1" applyBorder="1" applyAlignment="1">
      <alignment horizontal="center" vertical="center"/>
    </xf>
    <xf numFmtId="0" fontId="1" fillId="0" borderId="7" xfId="3" applyFont="1" applyBorder="1" applyAlignment="1">
      <alignment horizontal="center" vertical="center"/>
    </xf>
    <xf numFmtId="0" fontId="1" fillId="0" borderId="8" xfId="3" applyFont="1" applyBorder="1" applyAlignment="1">
      <alignment horizontal="center" vertical="center"/>
    </xf>
    <xf numFmtId="0" fontId="1" fillId="7" borderId="2" xfId="3" applyFont="1" applyFill="1" applyBorder="1" applyAlignment="1">
      <alignment horizontal="left" vertical="top" wrapText="1"/>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cellXfs>
  <cellStyles count="4">
    <cellStyle name="常规" xfId="0" builtinId="0"/>
    <cellStyle name="常规 2" xfId="1" xr:uid="{00000000-0005-0000-0000-000031000000}"/>
    <cellStyle name="常规 3" xfId="2" xr:uid="{00000000-0005-0000-0000-000032000000}"/>
    <cellStyle name="常规 4" xfId="3" xr:uid="{8D7EE096-8DBD-4F5A-8072-0C461CD3B4A5}"/>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7"/>
  <sheetViews>
    <sheetView showGridLines="0" topLeftCell="A31" zoomScale="90" zoomScaleNormal="90" workbookViewId="0">
      <selection activeCell="A48" sqref="A48:K66"/>
    </sheetView>
  </sheetViews>
  <sheetFormatPr defaultColWidth="8.875" defaultRowHeight="16.5" x14ac:dyDescent="0.2"/>
  <cols>
    <col min="1" max="11" width="13.625" style="2" customWidth="1"/>
    <col min="12" max="12" width="5.875" style="2" customWidth="1"/>
    <col min="13" max="20" width="12.625" style="2" customWidth="1"/>
    <col min="21" max="16384" width="8.875" style="2"/>
  </cols>
  <sheetData>
    <row r="1" spans="1:20" s="1" customFormat="1" ht="24.95" customHeight="1" x14ac:dyDescent="0.2">
      <c r="A1" s="181" t="str">
        <f>I2</f>
        <v>下游滞箱费结算单/内容页/常规</v>
      </c>
      <c r="B1" s="181"/>
      <c r="C1" s="181"/>
      <c r="D1" s="181"/>
      <c r="H1" s="7" t="s">
        <v>0</v>
      </c>
      <c r="I1" s="178" t="s">
        <v>135</v>
      </c>
      <c r="J1" s="179"/>
      <c r="K1" s="180"/>
    </row>
    <row r="2" spans="1:20" s="1" customFormat="1" ht="24.95" customHeight="1" x14ac:dyDescent="0.2">
      <c r="A2" s="181"/>
      <c r="B2" s="181"/>
      <c r="C2" s="181"/>
      <c r="D2" s="181"/>
      <c r="H2" s="7" t="s">
        <v>1</v>
      </c>
      <c r="I2" s="8" t="s">
        <v>136</v>
      </c>
      <c r="J2" s="9"/>
      <c r="K2" s="10"/>
    </row>
    <row r="3" spans="1:20" ht="18" customHeight="1" x14ac:dyDescent="0.2"/>
    <row r="4" spans="1:20" ht="18" customHeight="1" x14ac:dyDescent="0.2">
      <c r="A4" s="3"/>
      <c r="B4" s="3"/>
      <c r="C4" s="3"/>
      <c r="D4" s="3"/>
      <c r="E4" s="3"/>
      <c r="F4" s="12" t="s">
        <v>145</v>
      </c>
      <c r="G4" s="11" t="s">
        <v>3</v>
      </c>
      <c r="H4" s="11" t="s">
        <v>4</v>
      </c>
      <c r="I4" s="12" t="s">
        <v>143</v>
      </c>
      <c r="J4" s="12" t="s">
        <v>5</v>
      </c>
      <c r="K4" s="12" t="s">
        <v>6</v>
      </c>
      <c r="M4"/>
      <c r="N4"/>
      <c r="O4"/>
      <c r="P4"/>
      <c r="Q4"/>
      <c r="R4"/>
      <c r="S4"/>
      <c r="T4"/>
    </row>
    <row r="5" spans="1:20" ht="18" customHeight="1" x14ac:dyDescent="0.2">
      <c r="M5"/>
      <c r="N5"/>
      <c r="O5"/>
      <c r="P5"/>
      <c r="Q5"/>
      <c r="R5"/>
      <c r="S5"/>
      <c r="T5"/>
    </row>
    <row r="6" spans="1:20" ht="18" customHeight="1" x14ac:dyDescent="0.2">
      <c r="A6" s="5" t="s">
        <v>7</v>
      </c>
      <c r="B6" s="4" t="s">
        <v>63</v>
      </c>
      <c r="C6" s="77" t="s">
        <v>118</v>
      </c>
      <c r="D6" s="77" t="s">
        <v>144</v>
      </c>
      <c r="E6" s="77" t="s">
        <v>85</v>
      </c>
      <c r="F6" s="76" t="s">
        <v>86</v>
      </c>
      <c r="G6" s="76" t="s">
        <v>74</v>
      </c>
      <c r="M6"/>
      <c r="N6"/>
      <c r="O6"/>
      <c r="P6"/>
      <c r="Q6"/>
      <c r="R6"/>
      <c r="S6"/>
      <c r="T6"/>
    </row>
    <row r="7" spans="1:20" ht="18" customHeight="1" x14ac:dyDescent="0.2">
      <c r="A7" s="13" t="s">
        <v>39</v>
      </c>
      <c r="G7" s="18" t="s">
        <v>45</v>
      </c>
      <c r="M7"/>
      <c r="N7"/>
      <c r="O7"/>
      <c r="P7"/>
      <c r="Q7"/>
      <c r="R7"/>
      <c r="S7"/>
      <c r="T7"/>
    </row>
    <row r="8" spans="1:20" ht="18" customHeight="1" x14ac:dyDescent="0.2">
      <c r="A8" s="16" t="s">
        <v>111</v>
      </c>
      <c r="C8" s="8" t="s">
        <v>38</v>
      </c>
      <c r="D8" s="9"/>
      <c r="E8" s="10"/>
      <c r="G8" s="15" t="s">
        <v>46</v>
      </c>
      <c r="I8" s="32" t="s">
        <v>37</v>
      </c>
      <c r="J8" s="33"/>
      <c r="K8" s="59" t="s">
        <v>53</v>
      </c>
      <c r="M8"/>
      <c r="N8"/>
      <c r="O8"/>
      <c r="P8"/>
      <c r="Q8"/>
      <c r="R8"/>
      <c r="S8"/>
      <c r="T8"/>
    </row>
    <row r="9" spans="1:20" ht="18" customHeight="1" x14ac:dyDescent="0.2">
      <c r="A9" s="16" t="s">
        <v>35</v>
      </c>
      <c r="C9" s="8" t="s">
        <v>9</v>
      </c>
      <c r="D9" s="9"/>
      <c r="E9" s="10"/>
      <c r="G9" s="15" t="s">
        <v>47</v>
      </c>
      <c r="I9" s="35" t="s">
        <v>8</v>
      </c>
      <c r="J9" s="36"/>
      <c r="K9" s="37"/>
      <c r="M9"/>
      <c r="N9"/>
      <c r="O9"/>
      <c r="P9"/>
      <c r="Q9"/>
      <c r="R9"/>
      <c r="S9"/>
      <c r="T9"/>
    </row>
    <row r="10" spans="1:20" ht="18" customHeight="1" x14ac:dyDescent="0.2">
      <c r="C10" s="19" t="s">
        <v>11</v>
      </c>
      <c r="F10"/>
      <c r="G10" s="15" t="s">
        <v>48</v>
      </c>
      <c r="I10" s="35" t="s">
        <v>10</v>
      </c>
      <c r="J10" s="36"/>
      <c r="K10" s="37"/>
      <c r="M10"/>
      <c r="N10"/>
      <c r="O10"/>
      <c r="P10"/>
      <c r="Q10"/>
      <c r="R10"/>
      <c r="S10"/>
      <c r="T10"/>
    </row>
    <row r="11" spans="1:20" ht="18" customHeight="1" x14ac:dyDescent="0.2">
      <c r="C11" s="19" t="s">
        <v>36</v>
      </c>
      <c r="F11"/>
      <c r="G11" s="15" t="s">
        <v>49</v>
      </c>
      <c r="I11" s="35" t="s">
        <v>51</v>
      </c>
      <c r="J11" s="36"/>
      <c r="K11" s="37"/>
      <c r="M11"/>
      <c r="N11"/>
      <c r="O11"/>
      <c r="P11"/>
      <c r="Q11"/>
      <c r="R11"/>
      <c r="S11"/>
      <c r="T11"/>
    </row>
    <row r="12" spans="1:20" ht="18" customHeight="1" x14ac:dyDescent="0.2">
      <c r="F12"/>
      <c r="G12" s="15" t="s">
        <v>50</v>
      </c>
      <c r="I12" s="35" t="s">
        <v>52</v>
      </c>
      <c r="J12" s="36"/>
      <c r="K12" s="37"/>
      <c r="M12"/>
      <c r="N12"/>
      <c r="O12"/>
      <c r="P12"/>
      <c r="Q12"/>
      <c r="R12"/>
      <c r="S12"/>
      <c r="T12"/>
    </row>
    <row r="13" spans="1:20" ht="18" customHeight="1" x14ac:dyDescent="0.2">
      <c r="A13" s="13" t="s">
        <v>104</v>
      </c>
      <c r="F13"/>
      <c r="G13" s="15"/>
      <c r="M13"/>
      <c r="N13"/>
      <c r="O13"/>
      <c r="P13"/>
      <c r="Q13"/>
      <c r="R13"/>
      <c r="S13"/>
      <c r="T13"/>
    </row>
    <row r="14" spans="1:20" ht="18" customHeight="1" x14ac:dyDescent="0.2">
      <c r="A14" s="16" t="s">
        <v>105</v>
      </c>
      <c r="C14" s="56" t="s">
        <v>108</v>
      </c>
      <c r="D14" s="57"/>
      <c r="E14" s="58"/>
      <c r="F14"/>
      <c r="G14" s="13" t="s">
        <v>106</v>
      </c>
    </row>
    <row r="15" spans="1:20" ht="18" customHeight="1" x14ac:dyDescent="0.2">
      <c r="A15" s="16" t="s">
        <v>40</v>
      </c>
      <c r="C15" s="19" t="s">
        <v>41</v>
      </c>
      <c r="F15"/>
      <c r="G15" s="16" t="s">
        <v>44</v>
      </c>
      <c r="I15" s="56" t="s">
        <v>109</v>
      </c>
      <c r="J15" s="57"/>
      <c r="K15" s="58"/>
    </row>
    <row r="16" spans="1:20" ht="18" customHeight="1" x14ac:dyDescent="0.2">
      <c r="C16" s="19" t="s">
        <v>42</v>
      </c>
      <c r="F16"/>
      <c r="I16" s="19" t="s">
        <v>110</v>
      </c>
    </row>
    <row r="17" spans="1:11" ht="18" customHeight="1" x14ac:dyDescent="0.2">
      <c r="C17" s="19" t="s">
        <v>43</v>
      </c>
      <c r="F17"/>
      <c r="I17" s="19" t="s">
        <v>43</v>
      </c>
    </row>
    <row r="18" spans="1:11" ht="18" customHeight="1" x14ac:dyDescent="0.2">
      <c r="C18" s="19"/>
      <c r="F18"/>
      <c r="G18" s="16" t="s">
        <v>107</v>
      </c>
      <c r="I18" s="56" t="s">
        <v>9</v>
      </c>
      <c r="J18" s="57"/>
      <c r="K18" s="58"/>
    </row>
    <row r="19" spans="1:11" ht="18" customHeight="1" x14ac:dyDescent="0.2">
      <c r="A19" s="13" t="s">
        <v>12</v>
      </c>
      <c r="F19"/>
      <c r="I19" s="19" t="s">
        <v>11</v>
      </c>
    </row>
    <row r="20" spans="1:11" ht="18" customHeight="1" x14ac:dyDescent="0.2">
      <c r="A20" s="16" t="s">
        <v>14</v>
      </c>
      <c r="C20" s="20" t="s">
        <v>15</v>
      </c>
      <c r="D20" s="21"/>
      <c r="E20" s="22"/>
      <c r="F20"/>
      <c r="I20" s="19"/>
    </row>
    <row r="21" spans="1:11" ht="18" customHeight="1" x14ac:dyDescent="0.2">
      <c r="A21" s="16" t="s">
        <v>16</v>
      </c>
      <c r="C21" s="20" t="s">
        <v>2</v>
      </c>
      <c r="D21" s="21"/>
      <c r="E21" s="22"/>
      <c r="F21"/>
      <c r="G21" s="13" t="s">
        <v>13</v>
      </c>
    </row>
    <row r="22" spans="1:11" ht="18" customHeight="1" x14ac:dyDescent="0.2">
      <c r="A22" s="16" t="s">
        <v>17</v>
      </c>
      <c r="C22" s="20" t="s">
        <v>18</v>
      </c>
      <c r="D22" s="21"/>
      <c r="E22" s="22"/>
      <c r="F22"/>
      <c r="G22" s="16" t="s">
        <v>55</v>
      </c>
      <c r="I22" s="60">
        <v>192722</v>
      </c>
      <c r="J22" s="21"/>
      <c r="K22" s="22"/>
    </row>
    <row r="23" spans="1:11" ht="18" customHeight="1" x14ac:dyDescent="0.2">
      <c r="A23" s="16" t="s">
        <v>19</v>
      </c>
      <c r="C23" s="60">
        <v>2873</v>
      </c>
      <c r="D23" s="21"/>
      <c r="E23" s="22"/>
      <c r="F23"/>
      <c r="G23" s="16" t="s">
        <v>56</v>
      </c>
      <c r="I23" s="60">
        <v>2928392</v>
      </c>
      <c r="J23" s="21"/>
      <c r="K23" s="22"/>
    </row>
    <row r="24" spans="1:11" ht="18" customHeight="1" x14ac:dyDescent="0.2">
      <c r="A24" s="16" t="s">
        <v>54</v>
      </c>
      <c r="C24" s="20" t="s">
        <v>171</v>
      </c>
      <c r="D24" s="21"/>
      <c r="E24" s="22"/>
      <c r="F24"/>
      <c r="G24" s="16" t="s">
        <v>57</v>
      </c>
      <c r="I24" s="38">
        <f>'滞箱费项目(下游)'!D8+物流附加服务费!D8</f>
        <v>1100</v>
      </c>
      <c r="J24" s="42"/>
      <c r="K24" s="43"/>
    </row>
    <row r="25" spans="1:11" ht="18" customHeight="1" x14ac:dyDescent="0.2">
      <c r="A25" s="16" t="s">
        <v>20</v>
      </c>
      <c r="C25" s="109" t="s">
        <v>34</v>
      </c>
      <c r="D25" s="110"/>
      <c r="E25" s="111"/>
      <c r="F25"/>
      <c r="G25" s="16" t="s">
        <v>58</v>
      </c>
      <c r="H25"/>
      <c r="I25" s="38">
        <f>'滞箱费项目(下游)'!C2*'滞箱费项目(下游)'!W6</f>
        <v>0</v>
      </c>
      <c r="J25" s="42"/>
      <c r="K25" s="43"/>
    </row>
    <row r="26" spans="1:11" ht="18" customHeight="1" x14ac:dyDescent="0.2">
      <c r="A26" s="16"/>
      <c r="C26" s="112"/>
      <c r="D26" s="113"/>
      <c r="E26" s="114"/>
      <c r="F26"/>
      <c r="G26" s="16" t="s">
        <v>59</v>
      </c>
      <c r="H26"/>
      <c r="I26" s="41">
        <f>'滞箱费项目(下游)'!D10+物流附加服务费!D10</f>
        <v>4034.0949999999993</v>
      </c>
      <c r="J26" s="39"/>
      <c r="K26" s="40"/>
    </row>
    <row r="27" spans="1:11" ht="18" customHeight="1" x14ac:dyDescent="0.2">
      <c r="A27" s="16" t="s">
        <v>112</v>
      </c>
      <c r="C27" s="62"/>
      <c r="D27" s="63"/>
      <c r="E27" s="64"/>
      <c r="F27"/>
      <c r="G27" s="16"/>
      <c r="I27" s="16"/>
      <c r="J27" s="16"/>
      <c r="K27" s="16"/>
    </row>
    <row r="28" spans="1:11" ht="18" customHeight="1" x14ac:dyDescent="0.2">
      <c r="A28" s="61" t="s">
        <v>98</v>
      </c>
      <c r="C28" s="175">
        <v>44682</v>
      </c>
      <c r="D28" s="105"/>
      <c r="E28" s="106"/>
      <c r="F28"/>
      <c r="G28" s="13" t="s">
        <v>22</v>
      </c>
    </row>
    <row r="29" spans="1:11" ht="18" customHeight="1" x14ac:dyDescent="0.2">
      <c r="A29" s="61" t="s">
        <v>99</v>
      </c>
      <c r="C29" s="175">
        <v>44712</v>
      </c>
      <c r="D29" s="105"/>
      <c r="E29" s="106"/>
      <c r="F29"/>
      <c r="G29" s="29" t="s">
        <v>23</v>
      </c>
      <c r="I29" s="32" t="s">
        <v>24</v>
      </c>
      <c r="J29" s="33"/>
      <c r="K29" s="34"/>
    </row>
    <row r="30" spans="1:11" ht="18" customHeight="1" x14ac:dyDescent="0.2">
      <c r="A30" s="61" t="s">
        <v>113</v>
      </c>
      <c r="C30" s="60"/>
      <c r="D30" s="21"/>
      <c r="E30" s="22"/>
      <c r="F30"/>
      <c r="G30" s="29" t="s">
        <v>25</v>
      </c>
      <c r="I30" s="32" t="s">
        <v>26</v>
      </c>
      <c r="J30" s="33"/>
      <c r="K30" s="34"/>
    </row>
    <row r="31" spans="1:11" ht="18" customHeight="1" x14ac:dyDescent="0.2">
      <c r="A31" s="16" t="s">
        <v>21</v>
      </c>
      <c r="C31" s="23"/>
      <c r="D31" s="24"/>
      <c r="E31" s="25"/>
      <c r="F31"/>
      <c r="G31" s="29" t="s">
        <v>27</v>
      </c>
      <c r="I31" s="32" t="s">
        <v>24</v>
      </c>
      <c r="J31" s="33"/>
      <c r="K31" s="34"/>
    </row>
    <row r="32" spans="1:11" ht="18" customHeight="1" x14ac:dyDescent="0.2">
      <c r="C32" s="23"/>
      <c r="D32" s="24"/>
      <c r="E32" s="25"/>
      <c r="F32"/>
      <c r="G32" s="29" t="s">
        <v>29</v>
      </c>
      <c r="I32" s="32" t="s">
        <v>26</v>
      </c>
      <c r="J32" s="33"/>
      <c r="K32" s="34"/>
    </row>
    <row r="33" spans="1:11" ht="18" customHeight="1" x14ac:dyDescent="0.2">
      <c r="C33" s="26"/>
      <c r="D33" s="27"/>
      <c r="E33" s="28"/>
      <c r="F33"/>
      <c r="G33" s="16"/>
      <c r="H33"/>
      <c r="I33"/>
      <c r="J33"/>
      <c r="K33"/>
    </row>
    <row r="34" spans="1:11" ht="18" customHeight="1" x14ac:dyDescent="0.2">
      <c r="F34"/>
      <c r="G34"/>
      <c r="H34"/>
      <c r="I34"/>
      <c r="J34"/>
      <c r="K34"/>
    </row>
    <row r="35" spans="1:11" ht="18" customHeight="1" x14ac:dyDescent="0.2">
      <c r="A35" s="13" t="s">
        <v>28</v>
      </c>
      <c r="F35"/>
      <c r="G35"/>
      <c r="H35"/>
      <c r="I35"/>
      <c r="J35"/>
      <c r="K35"/>
    </row>
    <row r="36" spans="1:11" ht="18" customHeight="1" x14ac:dyDescent="0.2">
      <c r="A36" s="61" t="s">
        <v>172</v>
      </c>
      <c r="C36" s="172"/>
      <c r="D36" s="173"/>
      <c r="E36" s="174"/>
      <c r="F36"/>
      <c r="G36"/>
      <c r="H36"/>
      <c r="I36"/>
      <c r="J36"/>
      <c r="K36"/>
    </row>
    <row r="37" spans="1:11" ht="18" customHeight="1" x14ac:dyDescent="0.2">
      <c r="A37" s="61" t="s">
        <v>30</v>
      </c>
      <c r="C37" s="172"/>
      <c r="D37" s="173"/>
      <c r="E37" s="174"/>
      <c r="F37"/>
    </row>
    <row r="38" spans="1:11" ht="18" customHeight="1" x14ac:dyDescent="0.2">
      <c r="A38" s="16" t="s">
        <v>114</v>
      </c>
      <c r="E38" s="12" t="s">
        <v>31</v>
      </c>
      <c r="F38"/>
    </row>
    <row r="39" spans="1:11" ht="18" customHeight="1" x14ac:dyDescent="0.2">
      <c r="A39" s="16" t="s">
        <v>173</v>
      </c>
      <c r="C39" s="30"/>
      <c r="D39" s="21"/>
      <c r="E39" s="22"/>
      <c r="F39"/>
    </row>
    <row r="40" spans="1:11" ht="18" customHeight="1" x14ac:dyDescent="0.2">
      <c r="A40" s="16"/>
      <c r="F40"/>
    </row>
    <row r="41" spans="1:11" ht="18" customHeight="1" x14ac:dyDescent="0.2">
      <c r="A41" s="13" t="s">
        <v>60</v>
      </c>
      <c r="F41"/>
    </row>
    <row r="42" spans="1:11" ht="18" customHeight="1" x14ac:dyDescent="0.2">
      <c r="A42" s="16" t="s">
        <v>61</v>
      </c>
      <c r="C42" s="182"/>
      <c r="D42" s="182"/>
      <c r="E42" s="182"/>
      <c r="F42" s="182"/>
      <c r="G42" s="182"/>
      <c r="H42" s="182"/>
      <c r="I42" s="182"/>
      <c r="J42" s="182"/>
      <c r="K42" s="182"/>
    </row>
    <row r="43" spans="1:11" ht="18" customHeight="1" x14ac:dyDescent="0.2">
      <c r="A43" s="16"/>
      <c r="C43" s="182"/>
      <c r="D43" s="182"/>
      <c r="E43" s="182"/>
      <c r="F43" s="182"/>
      <c r="G43" s="182"/>
      <c r="H43" s="182"/>
      <c r="I43" s="182"/>
      <c r="J43" s="182"/>
      <c r="K43" s="182"/>
    </row>
    <row r="44" spans="1:11" ht="18" customHeight="1" x14ac:dyDescent="0.2">
      <c r="A44" s="16" t="s">
        <v>62</v>
      </c>
      <c r="C44" s="182"/>
      <c r="D44" s="182"/>
      <c r="E44" s="182"/>
      <c r="F44" s="182"/>
      <c r="G44" s="182"/>
      <c r="H44" s="182"/>
      <c r="I44" s="182"/>
      <c r="J44" s="182"/>
      <c r="K44" s="182"/>
    </row>
    <row r="45" spans="1:11" ht="18" customHeight="1" x14ac:dyDescent="0.2">
      <c r="C45" s="182"/>
      <c r="D45" s="182"/>
      <c r="E45" s="182"/>
      <c r="F45" s="182"/>
      <c r="G45" s="182"/>
      <c r="H45" s="182"/>
      <c r="I45" s="182"/>
      <c r="J45" s="182"/>
      <c r="K45" s="182"/>
    </row>
    <row r="46" spans="1:11" ht="18" customHeight="1" x14ac:dyDescent="0.2">
      <c r="F46"/>
    </row>
    <row r="47" spans="1:11" ht="18" customHeight="1" x14ac:dyDescent="0.2">
      <c r="F47"/>
    </row>
    <row r="48" spans="1:11" ht="21.4" customHeight="1" x14ac:dyDescent="0.2">
      <c r="A48" s="183" t="s">
        <v>181</v>
      </c>
      <c r="B48" s="184"/>
      <c r="C48" s="184"/>
      <c r="D48" s="184"/>
      <c r="E48" s="184"/>
      <c r="F48" s="184"/>
      <c r="G48" s="184"/>
      <c r="H48" s="184"/>
      <c r="I48" s="184"/>
      <c r="J48" s="184"/>
      <c r="K48" s="185"/>
    </row>
    <row r="49" spans="1:11" ht="21.4" customHeight="1" x14ac:dyDescent="0.2">
      <c r="A49" s="186"/>
      <c r="B49" s="187"/>
      <c r="C49" s="187"/>
      <c r="D49" s="187"/>
      <c r="E49" s="187"/>
      <c r="F49" s="187"/>
      <c r="G49" s="187"/>
      <c r="H49" s="187"/>
      <c r="I49" s="187"/>
      <c r="J49" s="187"/>
      <c r="K49" s="188"/>
    </row>
    <row r="50" spans="1:11" ht="21.4" customHeight="1" x14ac:dyDescent="0.2">
      <c r="A50" s="186"/>
      <c r="B50" s="187"/>
      <c r="C50" s="187"/>
      <c r="D50" s="187"/>
      <c r="E50" s="187"/>
      <c r="F50" s="187"/>
      <c r="G50" s="187"/>
      <c r="H50" s="187"/>
      <c r="I50" s="187"/>
      <c r="J50" s="187"/>
      <c r="K50" s="188"/>
    </row>
    <row r="51" spans="1:11" ht="21.4" customHeight="1" x14ac:dyDescent="0.2">
      <c r="A51" s="186"/>
      <c r="B51" s="187"/>
      <c r="C51" s="187"/>
      <c r="D51" s="187"/>
      <c r="E51" s="187"/>
      <c r="F51" s="187"/>
      <c r="G51" s="187"/>
      <c r="H51" s="187"/>
      <c r="I51" s="187"/>
      <c r="J51" s="187"/>
      <c r="K51" s="188"/>
    </row>
    <row r="52" spans="1:11" ht="21.4" customHeight="1" x14ac:dyDescent="0.2">
      <c r="A52" s="186"/>
      <c r="B52" s="187"/>
      <c r="C52" s="187"/>
      <c r="D52" s="187"/>
      <c r="E52" s="187"/>
      <c r="F52" s="187"/>
      <c r="G52" s="187"/>
      <c r="H52" s="187"/>
      <c r="I52" s="187"/>
      <c r="J52" s="187"/>
      <c r="K52" s="188"/>
    </row>
    <row r="53" spans="1:11" ht="21.4" customHeight="1" x14ac:dyDescent="0.2">
      <c r="A53" s="186"/>
      <c r="B53" s="187"/>
      <c r="C53" s="187"/>
      <c r="D53" s="187"/>
      <c r="E53" s="187"/>
      <c r="F53" s="187"/>
      <c r="G53" s="187"/>
      <c r="H53" s="187"/>
      <c r="I53" s="187"/>
      <c r="J53" s="187"/>
      <c r="K53" s="188"/>
    </row>
    <row r="54" spans="1:11" ht="21.4" customHeight="1" x14ac:dyDescent="0.2">
      <c r="A54" s="186"/>
      <c r="B54" s="187"/>
      <c r="C54" s="187"/>
      <c r="D54" s="187"/>
      <c r="E54" s="187"/>
      <c r="F54" s="187"/>
      <c r="G54" s="187"/>
      <c r="H54" s="187"/>
      <c r="I54" s="187"/>
      <c r="J54" s="187"/>
      <c r="K54" s="188"/>
    </row>
    <row r="55" spans="1:11" ht="21.4" customHeight="1" x14ac:dyDescent="0.2">
      <c r="A55" s="186"/>
      <c r="B55" s="187"/>
      <c r="C55" s="187"/>
      <c r="D55" s="187"/>
      <c r="E55" s="187"/>
      <c r="F55" s="187"/>
      <c r="G55" s="187"/>
      <c r="H55" s="187"/>
      <c r="I55" s="187"/>
      <c r="J55" s="187"/>
      <c r="K55" s="188"/>
    </row>
    <row r="56" spans="1:11" ht="21.4" customHeight="1" x14ac:dyDescent="0.2">
      <c r="A56" s="186"/>
      <c r="B56" s="187"/>
      <c r="C56" s="187"/>
      <c r="D56" s="187"/>
      <c r="E56" s="187"/>
      <c r="F56" s="187"/>
      <c r="G56" s="187"/>
      <c r="H56" s="187"/>
      <c r="I56" s="187"/>
      <c r="J56" s="187"/>
      <c r="K56" s="188"/>
    </row>
    <row r="57" spans="1:11" ht="21.4" customHeight="1" x14ac:dyDescent="0.2">
      <c r="A57" s="186"/>
      <c r="B57" s="187"/>
      <c r="C57" s="187"/>
      <c r="D57" s="187"/>
      <c r="E57" s="187"/>
      <c r="F57" s="187"/>
      <c r="G57" s="187"/>
      <c r="H57" s="187"/>
      <c r="I57" s="187"/>
      <c r="J57" s="187"/>
      <c r="K57" s="188"/>
    </row>
    <row r="58" spans="1:11" ht="21.4" customHeight="1" x14ac:dyDescent="0.2">
      <c r="A58" s="186"/>
      <c r="B58" s="187"/>
      <c r="C58" s="187"/>
      <c r="D58" s="187"/>
      <c r="E58" s="187"/>
      <c r="F58" s="187"/>
      <c r="G58" s="187"/>
      <c r="H58" s="187"/>
      <c r="I58" s="187"/>
      <c r="J58" s="187"/>
      <c r="K58" s="188"/>
    </row>
    <row r="59" spans="1:11" ht="21.4" customHeight="1" x14ac:dyDescent="0.2">
      <c r="A59" s="186"/>
      <c r="B59" s="187"/>
      <c r="C59" s="187"/>
      <c r="D59" s="187"/>
      <c r="E59" s="187"/>
      <c r="F59" s="187"/>
      <c r="G59" s="187"/>
      <c r="H59" s="187"/>
      <c r="I59" s="187"/>
      <c r="J59" s="187"/>
      <c r="K59" s="188"/>
    </row>
    <row r="60" spans="1:11" ht="21.4" customHeight="1" x14ac:dyDescent="0.2">
      <c r="A60" s="186"/>
      <c r="B60" s="187"/>
      <c r="C60" s="187"/>
      <c r="D60" s="187"/>
      <c r="E60" s="187"/>
      <c r="F60" s="187"/>
      <c r="G60" s="187"/>
      <c r="H60" s="187"/>
      <c r="I60" s="187"/>
      <c r="J60" s="187"/>
      <c r="K60" s="188"/>
    </row>
    <row r="61" spans="1:11" ht="21.4" customHeight="1" x14ac:dyDescent="0.2">
      <c r="A61" s="186"/>
      <c r="B61" s="187"/>
      <c r="C61" s="187"/>
      <c r="D61" s="187"/>
      <c r="E61" s="187"/>
      <c r="F61" s="187"/>
      <c r="G61" s="187"/>
      <c r="H61" s="187"/>
      <c r="I61" s="187"/>
      <c r="J61" s="187"/>
      <c r="K61" s="188"/>
    </row>
    <row r="62" spans="1:11" ht="21.4" customHeight="1" x14ac:dyDescent="0.2">
      <c r="A62" s="186"/>
      <c r="B62" s="187"/>
      <c r="C62" s="187"/>
      <c r="D62" s="187"/>
      <c r="E62" s="187"/>
      <c r="F62" s="187"/>
      <c r="G62" s="187"/>
      <c r="H62" s="187"/>
      <c r="I62" s="187"/>
      <c r="J62" s="187"/>
      <c r="K62" s="188"/>
    </row>
    <row r="63" spans="1:11" ht="21.4" customHeight="1" x14ac:dyDescent="0.2">
      <c r="A63" s="186"/>
      <c r="B63" s="187"/>
      <c r="C63" s="187"/>
      <c r="D63" s="187"/>
      <c r="E63" s="187"/>
      <c r="F63" s="187"/>
      <c r="G63" s="187"/>
      <c r="H63" s="187"/>
      <c r="I63" s="187"/>
      <c r="J63" s="187"/>
      <c r="K63" s="188"/>
    </row>
    <row r="64" spans="1:11" ht="21.4" customHeight="1" x14ac:dyDescent="0.2">
      <c r="A64" s="186"/>
      <c r="B64" s="187"/>
      <c r="C64" s="187"/>
      <c r="D64" s="187"/>
      <c r="E64" s="187"/>
      <c r="F64" s="187"/>
      <c r="G64" s="187"/>
      <c r="H64" s="187"/>
      <c r="I64" s="187"/>
      <c r="J64" s="187"/>
      <c r="K64" s="188"/>
    </row>
    <row r="65" spans="1:11" ht="21.4" customHeight="1" x14ac:dyDescent="0.2">
      <c r="A65" s="186"/>
      <c r="B65" s="187"/>
      <c r="C65" s="187"/>
      <c r="D65" s="187"/>
      <c r="E65" s="187"/>
      <c r="F65" s="187"/>
      <c r="G65" s="187"/>
      <c r="H65" s="187"/>
      <c r="I65" s="187"/>
      <c r="J65" s="187"/>
      <c r="K65" s="188"/>
    </row>
    <row r="66" spans="1:11" ht="21.4" customHeight="1" x14ac:dyDescent="0.2">
      <c r="A66" s="189"/>
      <c r="B66" s="190"/>
      <c r="C66" s="190"/>
      <c r="D66" s="190"/>
      <c r="E66" s="190"/>
      <c r="F66" s="190"/>
      <c r="G66" s="190"/>
      <c r="H66" s="190"/>
      <c r="I66" s="190"/>
      <c r="J66" s="190"/>
      <c r="K66" s="191"/>
    </row>
    <row r="67" spans="1:11" ht="18" customHeight="1" x14ac:dyDescent="0.3">
      <c r="A67" s="14"/>
      <c r="B67" s="14"/>
      <c r="C67" s="14"/>
      <c r="D67" s="14"/>
      <c r="E67" s="14"/>
      <c r="F67" s="31"/>
      <c r="G67" s="31"/>
      <c r="H67" s="31"/>
      <c r="I67" s="31"/>
      <c r="J67" s="31"/>
      <c r="K67" s="31"/>
    </row>
    <row r="68" spans="1:11" ht="18" customHeight="1" x14ac:dyDescent="0.2"/>
    <row r="69" spans="1:11" ht="18" customHeight="1" x14ac:dyDescent="0.2"/>
    <row r="70" spans="1:11" ht="18" customHeight="1" x14ac:dyDescent="0.2"/>
    <row r="71" spans="1:11" ht="18" customHeight="1" x14ac:dyDescent="0.2"/>
    <row r="72" spans="1:11" ht="18" customHeight="1" x14ac:dyDescent="0.2"/>
    <row r="73" spans="1:11" ht="18" customHeight="1" x14ac:dyDescent="0.2"/>
    <row r="74" spans="1:11" ht="18" customHeight="1" x14ac:dyDescent="0.2"/>
    <row r="75" spans="1:11" ht="18" customHeight="1" x14ac:dyDescent="0.2"/>
    <row r="76" spans="1:11" ht="18" customHeight="1" x14ac:dyDescent="0.2"/>
    <row r="77" spans="1:11" ht="18" customHeight="1" x14ac:dyDescent="0.2"/>
    <row r="78" spans="1:11" ht="18" customHeight="1" x14ac:dyDescent="0.2"/>
    <row r="79" spans="1:11" ht="18" customHeight="1" x14ac:dyDescent="0.2"/>
    <row r="80" spans="1:11" ht="18" customHeight="1" x14ac:dyDescent="0.2"/>
    <row r="81" spans="1:11" ht="18" customHeight="1" x14ac:dyDescent="0.2"/>
    <row r="82" spans="1:11" ht="18" customHeight="1" x14ac:dyDescent="0.2"/>
    <row r="83" spans="1:11" ht="18" customHeight="1" x14ac:dyDescent="0.2"/>
    <row r="84" spans="1:11" ht="18" customHeight="1" x14ac:dyDescent="0.2"/>
    <row r="85" spans="1:11" ht="18" customHeight="1" x14ac:dyDescent="0.2"/>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ht="18" customHeight="1" x14ac:dyDescent="0.2">
      <c r="A113"/>
      <c r="B113"/>
      <c r="C113"/>
      <c r="D113"/>
      <c r="E113"/>
      <c r="F113"/>
      <c r="G113"/>
      <c r="H113"/>
      <c r="I113"/>
      <c r="J113"/>
      <c r="K113"/>
    </row>
    <row r="114" spans="1:11" ht="18" customHeight="1" x14ac:dyDescent="0.2">
      <c r="A114"/>
      <c r="B114"/>
      <c r="C114"/>
      <c r="D114"/>
      <c r="E114"/>
      <c r="F114"/>
      <c r="G114"/>
      <c r="H114"/>
      <c r="I114"/>
      <c r="J114"/>
      <c r="K114"/>
    </row>
    <row r="115" spans="1:11" ht="18" customHeight="1" x14ac:dyDescent="0.2">
      <c r="A115"/>
      <c r="B115"/>
      <c r="C115"/>
      <c r="D115"/>
      <c r="E115"/>
      <c r="F115"/>
      <c r="G115"/>
      <c r="H115"/>
      <c r="I115"/>
      <c r="J115"/>
      <c r="K115"/>
    </row>
    <row r="116" spans="1:11" x14ac:dyDescent="0.2">
      <c r="A116"/>
      <c r="B116"/>
      <c r="C116"/>
      <c r="D116"/>
      <c r="E116"/>
      <c r="F116"/>
      <c r="G116"/>
      <c r="H116"/>
      <c r="I116"/>
      <c r="J116"/>
      <c r="K116"/>
    </row>
    <row r="117" spans="1:11" x14ac:dyDescent="0.2">
      <c r="A117"/>
      <c r="B117"/>
      <c r="C117"/>
      <c r="D117"/>
      <c r="E117"/>
      <c r="F117"/>
      <c r="G117"/>
      <c r="H117"/>
      <c r="I117"/>
      <c r="J117"/>
      <c r="K117"/>
    </row>
  </sheetData>
  <mergeCells count="5">
    <mergeCell ref="I1:K1"/>
    <mergeCell ref="A1:D2"/>
    <mergeCell ref="C42:K43"/>
    <mergeCell ref="C44:K45"/>
    <mergeCell ref="A48:K66"/>
  </mergeCells>
  <phoneticPr fontId="16" type="noConversion"/>
  <pageMargins left="0.25" right="0.25" top="0.34" bottom="0.37" header="0.3" footer="0.3"/>
  <pageSetup paperSize="9" scale="64"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8"/>
  <sheetViews>
    <sheetView showGridLines="0" zoomScale="90" zoomScaleNormal="90" workbookViewId="0">
      <selection activeCell="A6" sqref="A6:B6"/>
    </sheetView>
  </sheetViews>
  <sheetFormatPr defaultColWidth="8.875" defaultRowHeight="16.5" x14ac:dyDescent="0.2"/>
  <cols>
    <col min="1" max="1" width="5.25" style="2" customWidth="1"/>
    <col min="2" max="2" width="7.125" style="2" customWidth="1"/>
    <col min="3" max="3" width="13.5" style="2" customWidth="1"/>
    <col min="4" max="4" width="18.25" style="2" customWidth="1"/>
    <col min="5" max="5" width="19" style="2" bestFit="1" customWidth="1"/>
    <col min="6" max="19" width="12.625" style="2" customWidth="1"/>
    <col min="20" max="20" width="14.125" style="2" customWidth="1"/>
    <col min="21" max="32" width="12.625" style="2" customWidth="1"/>
    <col min="33" max="16384" width="8.875" style="2"/>
  </cols>
  <sheetData>
    <row r="1" spans="1:22" s="1" customFormat="1" ht="24.95" customHeight="1" x14ac:dyDescent="0.2">
      <c r="A1" s="48" t="str">
        <f>T2</f>
        <v>下游滞箱费结算单/内容页/滞箱费项目</v>
      </c>
      <c r="B1" s="48"/>
      <c r="C1" s="48"/>
      <c r="D1" s="48"/>
      <c r="E1" s="48"/>
      <c r="F1" s="48"/>
      <c r="G1" s="108"/>
      <c r="H1" s="108"/>
      <c r="I1" s="108"/>
      <c r="J1" s="108"/>
      <c r="K1" s="108"/>
      <c r="S1" s="7" t="s">
        <v>0</v>
      </c>
      <c r="T1" s="178" t="s">
        <v>135</v>
      </c>
      <c r="U1" s="179"/>
      <c r="V1" s="180"/>
    </row>
    <row r="2" spans="1:22" s="1" customFormat="1" ht="24.95" customHeight="1" x14ac:dyDescent="0.2">
      <c r="A2" s="48"/>
      <c r="B2" s="48"/>
      <c r="C2" s="48"/>
      <c r="D2" s="48"/>
      <c r="E2" s="48"/>
      <c r="F2" s="48"/>
      <c r="G2" s="108"/>
      <c r="H2" s="108"/>
      <c r="I2" s="108"/>
      <c r="J2" s="108"/>
      <c r="K2" s="108"/>
      <c r="S2" s="7" t="s">
        <v>1</v>
      </c>
      <c r="T2" s="56" t="s">
        <v>137</v>
      </c>
      <c r="U2" s="57"/>
      <c r="V2" s="58"/>
    </row>
    <row r="3" spans="1:22" ht="18" customHeight="1" x14ac:dyDescent="0.2"/>
    <row r="4" spans="1:22" ht="18" customHeight="1" x14ac:dyDescent="0.2">
      <c r="A4" s="3"/>
      <c r="B4" s="3"/>
      <c r="C4" s="3"/>
      <c r="D4" s="3"/>
      <c r="E4" s="3"/>
      <c r="F4" s="3"/>
      <c r="G4" s="3"/>
      <c r="H4" s="3"/>
      <c r="I4" s="3"/>
      <c r="J4" s="3"/>
      <c r="K4" s="3"/>
      <c r="L4" s="3"/>
      <c r="M4" s="3"/>
      <c r="N4" s="3"/>
      <c r="O4" s="3"/>
      <c r="P4" s="3"/>
      <c r="Q4" s="12" t="s">
        <v>145</v>
      </c>
      <c r="R4" s="11" t="s">
        <v>3</v>
      </c>
      <c r="S4" s="11" t="s">
        <v>4</v>
      </c>
      <c r="T4" s="12" t="s">
        <v>143</v>
      </c>
      <c r="U4" s="12" t="s">
        <v>5</v>
      </c>
      <c r="V4" s="12" t="s">
        <v>6</v>
      </c>
    </row>
    <row r="5" spans="1:22" ht="18" customHeight="1" x14ac:dyDescent="0.2"/>
    <row r="6" spans="1:22" ht="18" customHeight="1" x14ac:dyDescent="0.2">
      <c r="A6" s="192" t="s">
        <v>7</v>
      </c>
      <c r="B6" s="193"/>
      <c r="C6" s="5" t="s">
        <v>64</v>
      </c>
      <c r="D6" s="77" t="s">
        <v>118</v>
      </c>
      <c r="E6" s="77" t="s">
        <v>144</v>
      </c>
      <c r="F6" s="77" t="s">
        <v>85</v>
      </c>
      <c r="G6" s="76" t="s">
        <v>86</v>
      </c>
      <c r="H6" s="76" t="s">
        <v>74</v>
      </c>
      <c r="I6" s="16"/>
      <c r="J6" s="16"/>
      <c r="K6" s="16"/>
    </row>
    <row r="7" spans="1:22" ht="18" customHeight="1" x14ac:dyDescent="0.2">
      <c r="A7" s="13"/>
      <c r="B7" s="13"/>
      <c r="C7" s="55"/>
      <c r="D7" s="13"/>
      <c r="G7" s="16"/>
      <c r="H7" s="16"/>
      <c r="I7" s="16"/>
      <c r="J7" s="16"/>
      <c r="K7" s="16"/>
      <c r="L7" s="6"/>
      <c r="M7" s="6"/>
      <c r="N7" s="6"/>
      <c r="O7" s="6"/>
      <c r="P7" s="6"/>
    </row>
    <row r="8" spans="1:22" ht="18" customHeight="1" x14ac:dyDescent="0.2">
      <c r="A8" s="16" t="s">
        <v>73</v>
      </c>
      <c r="D8" s="177">
        <v>300</v>
      </c>
      <c r="E8" s="58"/>
    </row>
    <row r="9" spans="1:22" ht="18" customHeight="1" x14ac:dyDescent="0.2">
      <c r="A9" s="16" t="s">
        <v>180</v>
      </c>
      <c r="D9" s="177" t="s">
        <v>182</v>
      </c>
      <c r="E9" s="58"/>
    </row>
    <row r="10" spans="1:22" ht="18" customHeight="1" x14ac:dyDescent="0.2">
      <c r="A10" s="16" t="s">
        <v>123</v>
      </c>
      <c r="D10" s="167">
        <f>SUM(G16:G17)-D8</f>
        <v>1218.095</v>
      </c>
      <c r="E10" s="168"/>
    </row>
    <row r="11" spans="1:22" ht="18" customHeight="1" x14ac:dyDescent="0.2">
      <c r="A11" s="16" t="s">
        <v>95</v>
      </c>
      <c r="D11" s="167" t="s">
        <v>96</v>
      </c>
      <c r="E11" s="168"/>
      <c r="G11" s="16"/>
      <c r="H11" s="16"/>
      <c r="I11" s="16"/>
      <c r="J11" s="16"/>
      <c r="K11" s="16"/>
      <c r="L11" s="6"/>
      <c r="M11" s="6"/>
      <c r="N11" s="6"/>
      <c r="O11" s="6"/>
      <c r="P11" s="6"/>
    </row>
    <row r="12" spans="1:22" ht="18" customHeight="1" x14ac:dyDescent="0.2">
      <c r="A12" s="16"/>
      <c r="D12" s="176"/>
      <c r="E12" s="52"/>
      <c r="G12" s="16"/>
      <c r="H12" s="16"/>
      <c r="I12" s="16"/>
      <c r="J12" s="16"/>
      <c r="K12" s="16"/>
      <c r="L12" s="6"/>
      <c r="M12" s="6"/>
      <c r="N12" s="6"/>
      <c r="O12" s="6"/>
      <c r="P12" s="6"/>
    </row>
    <row r="13" spans="1:22" ht="18" customHeight="1" x14ac:dyDescent="0.2">
      <c r="A13" s="16"/>
      <c r="D13" s="176"/>
      <c r="E13" s="52"/>
      <c r="G13" s="16"/>
      <c r="H13" s="16"/>
      <c r="I13" s="16"/>
      <c r="J13" s="16"/>
      <c r="K13" s="16"/>
      <c r="L13" s="6"/>
      <c r="M13" s="6"/>
      <c r="N13" s="6"/>
      <c r="O13" s="6"/>
      <c r="P13" s="6"/>
    </row>
    <row r="14" spans="1:22" ht="18" customHeight="1" x14ac:dyDescent="0.2">
      <c r="A14" s="13"/>
      <c r="B14" s="13"/>
      <c r="C14" s="55"/>
      <c r="D14" s="13"/>
      <c r="H14" s="6"/>
      <c r="L14" s="102" t="s">
        <v>103</v>
      </c>
    </row>
    <row r="15" spans="1:22" ht="18" customHeight="1" x14ac:dyDescent="0.2">
      <c r="A15" s="115"/>
      <c r="B15" s="44" t="s">
        <v>32</v>
      </c>
      <c r="C15" s="147" t="s">
        <v>159</v>
      </c>
      <c r="D15" s="149"/>
      <c r="E15" s="44" t="s">
        <v>178</v>
      </c>
      <c r="F15" s="146" t="s">
        <v>150</v>
      </c>
      <c r="G15" s="44" t="s">
        <v>151</v>
      </c>
      <c r="H15" s="147" t="s">
        <v>149</v>
      </c>
      <c r="I15" s="165"/>
      <c r="J15" s="165"/>
      <c r="K15" s="165"/>
      <c r="L15" s="166"/>
    </row>
    <row r="16" spans="1:22" ht="18" customHeight="1" x14ac:dyDescent="0.2">
      <c r="A16" s="103" t="s">
        <v>33</v>
      </c>
      <c r="B16" s="170">
        <v>1</v>
      </c>
      <c r="C16" s="124" t="s">
        <v>130</v>
      </c>
      <c r="D16" s="126"/>
      <c r="E16" s="153" t="s">
        <v>169</v>
      </c>
      <c r="F16" s="155">
        <v>5</v>
      </c>
      <c r="G16" s="157">
        <f>SUM(V21:V25)</f>
        <v>318.09499999999997</v>
      </c>
      <c r="H16" s="160"/>
      <c r="I16" s="161"/>
      <c r="J16" s="163"/>
      <c r="K16" s="163"/>
      <c r="L16" s="164"/>
    </row>
    <row r="17" spans="1:24" ht="18" customHeight="1" x14ac:dyDescent="0.2">
      <c r="A17" s="103" t="s">
        <v>33</v>
      </c>
      <c r="B17" s="47">
        <v>2</v>
      </c>
      <c r="C17" s="124" t="s">
        <v>129</v>
      </c>
      <c r="D17" s="132"/>
      <c r="E17" s="171">
        <v>200975</v>
      </c>
      <c r="F17" s="155">
        <v>12</v>
      </c>
      <c r="G17" s="157">
        <v>1200</v>
      </c>
      <c r="H17" s="160"/>
      <c r="I17" s="161"/>
      <c r="J17" s="163"/>
      <c r="K17" s="163"/>
      <c r="L17" s="164"/>
    </row>
    <row r="18" spans="1:24" ht="18" customHeight="1" x14ac:dyDescent="0.2">
      <c r="A18" s="158"/>
      <c r="B18" s="50"/>
      <c r="C18" s="152"/>
      <c r="D18" s="148"/>
      <c r="E18" s="29"/>
      <c r="F18" s="15"/>
      <c r="G18" s="159"/>
      <c r="H18" s="29"/>
      <c r="I18" s="29"/>
      <c r="J18" s="29"/>
      <c r="K18" s="29"/>
      <c r="L18" s="29"/>
      <c r="M18" s="6"/>
      <c r="N18" s="6"/>
    </row>
    <row r="19" spans="1:24" ht="18" customHeight="1" x14ac:dyDescent="0.2">
      <c r="A19" s="13" t="s">
        <v>164</v>
      </c>
      <c r="B19" s="13"/>
      <c r="C19" s="55"/>
      <c r="D19" s="13"/>
      <c r="G19" s="6"/>
      <c r="H19" s="6"/>
      <c r="I19" s="6"/>
      <c r="J19" s="6"/>
      <c r="K19" s="6"/>
      <c r="X19" s="102" t="s">
        <v>103</v>
      </c>
    </row>
    <row r="20" spans="1:24" s="16" customFormat="1" ht="18" customHeight="1" x14ac:dyDescent="0.2">
      <c r="A20" s="115"/>
      <c r="B20" s="44" t="s">
        <v>32</v>
      </c>
      <c r="C20" s="44" t="s">
        <v>119</v>
      </c>
      <c r="D20" s="44" t="s">
        <v>116</v>
      </c>
      <c r="E20" s="117" t="s">
        <v>65</v>
      </c>
      <c r="F20" s="44" t="s">
        <v>161</v>
      </c>
      <c r="G20" s="151" t="s">
        <v>160</v>
      </c>
      <c r="H20" s="149"/>
      <c r="I20" s="44" t="s">
        <v>153</v>
      </c>
      <c r="J20" s="44" t="s">
        <v>154</v>
      </c>
      <c r="K20" s="44" t="s">
        <v>155</v>
      </c>
      <c r="L20" s="115" t="s">
        <v>156</v>
      </c>
      <c r="M20" s="115" t="s">
        <v>133</v>
      </c>
      <c r="N20" s="44" t="s">
        <v>115</v>
      </c>
      <c r="O20" s="118" t="s">
        <v>68</v>
      </c>
      <c r="P20" s="118" t="s">
        <v>174</v>
      </c>
      <c r="Q20" s="130" t="s">
        <v>175</v>
      </c>
      <c r="R20" s="118" t="s">
        <v>170</v>
      </c>
      <c r="S20" s="118" t="s">
        <v>69</v>
      </c>
      <c r="T20" s="118" t="s">
        <v>70</v>
      </c>
      <c r="U20" s="118" t="s">
        <v>71</v>
      </c>
      <c r="V20" s="118" t="s">
        <v>72</v>
      </c>
      <c r="W20" s="119" t="s">
        <v>97</v>
      </c>
      <c r="X20" s="118" t="s">
        <v>94</v>
      </c>
    </row>
    <row r="21" spans="1:24" ht="18" customHeight="1" x14ac:dyDescent="0.2">
      <c r="A21" s="103" t="s">
        <v>33</v>
      </c>
      <c r="B21" s="47">
        <v>1</v>
      </c>
      <c r="C21" s="133" t="s">
        <v>120</v>
      </c>
      <c r="D21" s="132">
        <v>44571</v>
      </c>
      <c r="E21" s="131" t="s">
        <v>101</v>
      </c>
      <c r="F21" s="145">
        <v>230579</v>
      </c>
      <c r="G21" s="153" t="s">
        <v>162</v>
      </c>
      <c r="H21" s="154"/>
      <c r="I21" s="132">
        <v>44698</v>
      </c>
      <c r="J21" s="132">
        <v>44702</v>
      </c>
      <c r="K21" s="145">
        <f>IF(I21&lt;&gt;"",J21-I21,"")</f>
        <v>4</v>
      </c>
      <c r="L21" s="132" t="s">
        <v>157</v>
      </c>
      <c r="M21" s="132">
        <v>44702</v>
      </c>
      <c r="N21" s="132">
        <v>44681</v>
      </c>
      <c r="O21" s="132">
        <v>44712</v>
      </c>
      <c r="P21" s="107">
        <v>35</v>
      </c>
      <c r="Q21" s="107">
        <f>IF(J21="",O21-D21,J21-D21)</f>
        <v>131</v>
      </c>
      <c r="R21" s="107">
        <f>O21-N21</f>
        <v>31</v>
      </c>
      <c r="S21" s="127">
        <v>2</v>
      </c>
      <c r="T21" s="128">
        <v>0.13</v>
      </c>
      <c r="U21" s="127">
        <f>S21*(1+T21)</f>
        <v>2.2599999999999998</v>
      </c>
      <c r="V21" s="127">
        <f t="shared" ref="V21:V25" si="0">U21*_xlfn.NUMBERVALUE(R21)</f>
        <v>70.059999999999988</v>
      </c>
      <c r="W21" s="129">
        <v>235</v>
      </c>
      <c r="X21" s="127" t="s">
        <v>117</v>
      </c>
    </row>
    <row r="22" spans="1:24" ht="18" customHeight="1" x14ac:dyDescent="0.2">
      <c r="A22" s="103" t="s">
        <v>33</v>
      </c>
      <c r="B22" s="47">
        <v>2</v>
      </c>
      <c r="C22" s="133">
        <v>80260518</v>
      </c>
      <c r="D22" s="132">
        <v>44652</v>
      </c>
      <c r="E22" s="131" t="s">
        <v>100</v>
      </c>
      <c r="F22" s="145">
        <v>230579</v>
      </c>
      <c r="G22" s="153" t="s">
        <v>162</v>
      </c>
      <c r="H22" s="154"/>
      <c r="I22" s="132">
        <v>44698</v>
      </c>
      <c r="J22" s="132">
        <v>44702</v>
      </c>
      <c r="K22" s="145">
        <f t="shared" ref="K22" si="1">IF(I22&lt;&gt;"",J22-I22,"")</f>
        <v>4</v>
      </c>
      <c r="L22" s="132" t="s">
        <v>157</v>
      </c>
      <c r="M22" s="132">
        <v>44702</v>
      </c>
      <c r="N22" s="132"/>
      <c r="O22" s="132">
        <v>44712</v>
      </c>
      <c r="P22" s="107">
        <v>35</v>
      </c>
      <c r="Q22" s="107">
        <f>IF(J22="",O22-D22,J22-D22)</f>
        <v>50</v>
      </c>
      <c r="R22" s="107">
        <f>Q22-P22</f>
        <v>15</v>
      </c>
      <c r="S22" s="127">
        <v>2</v>
      </c>
      <c r="T22" s="128">
        <v>0.13</v>
      </c>
      <c r="U22" s="127">
        <f t="shared" ref="U22:U25" si="2">S22*(1+T22)</f>
        <v>2.2599999999999998</v>
      </c>
      <c r="V22" s="127">
        <f t="shared" si="0"/>
        <v>33.9</v>
      </c>
      <c r="W22" s="129">
        <v>235</v>
      </c>
      <c r="X22" s="127" t="s">
        <v>117</v>
      </c>
    </row>
    <row r="23" spans="1:24" ht="18" customHeight="1" x14ac:dyDescent="0.2">
      <c r="A23" s="103" t="s">
        <v>33</v>
      </c>
      <c r="B23" s="47">
        <v>3</v>
      </c>
      <c r="C23" s="133">
        <v>80260518</v>
      </c>
      <c r="D23" s="132">
        <v>44652</v>
      </c>
      <c r="E23" s="131" t="s">
        <v>102</v>
      </c>
      <c r="F23" s="145">
        <v>230579</v>
      </c>
      <c r="G23" s="153" t="s">
        <v>162</v>
      </c>
      <c r="H23" s="154"/>
      <c r="I23" s="132"/>
      <c r="J23" s="133"/>
      <c r="K23" s="132"/>
      <c r="L23" s="132"/>
      <c r="M23" s="132"/>
      <c r="N23" s="132"/>
      <c r="O23" s="132">
        <v>44712</v>
      </c>
      <c r="P23" s="107">
        <v>35</v>
      </c>
      <c r="Q23" s="107">
        <f>IF(J23="",O23-D23,J23-D23)</f>
        <v>60</v>
      </c>
      <c r="R23" s="107">
        <f>Q23-P23</f>
        <v>25</v>
      </c>
      <c r="S23" s="127">
        <v>2</v>
      </c>
      <c r="T23" s="128">
        <v>0.13</v>
      </c>
      <c r="U23" s="127">
        <f t="shared" si="2"/>
        <v>2.2599999999999998</v>
      </c>
      <c r="V23" s="127">
        <f t="shared" si="0"/>
        <v>56.499999999999993</v>
      </c>
      <c r="W23" s="129">
        <v>235</v>
      </c>
      <c r="X23" s="127" t="s">
        <v>117</v>
      </c>
    </row>
    <row r="24" spans="1:24" ht="18" customHeight="1" x14ac:dyDescent="0.2">
      <c r="A24" s="103" t="s">
        <v>33</v>
      </c>
      <c r="B24" s="47">
        <v>4</v>
      </c>
      <c r="C24" s="133" t="s">
        <v>121</v>
      </c>
      <c r="D24" s="132">
        <v>44593</v>
      </c>
      <c r="E24" s="131" t="s">
        <v>66</v>
      </c>
      <c r="F24" s="145">
        <v>230586</v>
      </c>
      <c r="G24" s="153" t="s">
        <v>163</v>
      </c>
      <c r="H24" s="154"/>
      <c r="I24" s="132"/>
      <c r="J24" s="133"/>
      <c r="K24" s="132"/>
      <c r="L24" s="134"/>
      <c r="M24" s="134"/>
      <c r="N24" s="132">
        <v>44681</v>
      </c>
      <c r="O24" s="132">
        <v>44712</v>
      </c>
      <c r="P24" s="107">
        <v>35</v>
      </c>
      <c r="Q24" s="107">
        <f>IF(J24="",O24-D24,J24-D24)</f>
        <v>119</v>
      </c>
      <c r="R24" s="107">
        <f>O24-N24</f>
        <v>31</v>
      </c>
      <c r="S24" s="127">
        <v>2</v>
      </c>
      <c r="T24" s="128">
        <v>0.13</v>
      </c>
      <c r="U24" s="127">
        <f t="shared" si="2"/>
        <v>2.2599999999999998</v>
      </c>
      <c r="V24" s="127">
        <f t="shared" si="0"/>
        <v>70.059999999999988</v>
      </c>
      <c r="W24" s="129">
        <v>235</v>
      </c>
      <c r="X24" s="127" t="s">
        <v>117</v>
      </c>
    </row>
    <row r="25" spans="1:24" ht="18" customHeight="1" x14ac:dyDescent="0.2">
      <c r="A25" s="103" t="s">
        <v>33</v>
      </c>
      <c r="B25" s="47">
        <v>5</v>
      </c>
      <c r="C25" s="133" t="s">
        <v>176</v>
      </c>
      <c r="D25" s="132">
        <v>44654</v>
      </c>
      <c r="E25" s="131" t="s">
        <v>67</v>
      </c>
      <c r="F25" s="145">
        <v>230586</v>
      </c>
      <c r="G25" s="153" t="s">
        <v>163</v>
      </c>
      <c r="H25" s="154"/>
      <c r="I25" s="132"/>
      <c r="J25" s="133"/>
      <c r="K25" s="132"/>
      <c r="L25" s="134"/>
      <c r="M25" s="134"/>
      <c r="N25" s="132">
        <v>44681</v>
      </c>
      <c r="O25" s="132">
        <v>44712</v>
      </c>
      <c r="P25" s="107">
        <v>35</v>
      </c>
      <c r="Q25" s="107">
        <f>IF(J25="",O25-D25,J25-D25)</f>
        <v>58</v>
      </c>
      <c r="R25" s="107">
        <f>O25-N25</f>
        <v>31</v>
      </c>
      <c r="S25" s="127">
        <v>2.5</v>
      </c>
      <c r="T25" s="128">
        <v>0.13</v>
      </c>
      <c r="U25" s="127">
        <f t="shared" si="2"/>
        <v>2.8249999999999997</v>
      </c>
      <c r="V25" s="127">
        <f t="shared" si="0"/>
        <v>87.574999999999989</v>
      </c>
      <c r="W25" s="129">
        <v>301</v>
      </c>
      <c r="X25" s="127" t="s">
        <v>117</v>
      </c>
    </row>
    <row r="26" spans="1:24" ht="18" customHeight="1" x14ac:dyDescent="0.2">
      <c r="A26" s="122"/>
      <c r="B26" s="50"/>
      <c r="C26" s="52"/>
      <c r="D26" s="52"/>
      <c r="E26" s="6"/>
      <c r="F26" s="123"/>
      <c r="G26" s="29"/>
      <c r="H26" s="29"/>
      <c r="I26" s="29"/>
      <c r="J26" s="29"/>
      <c r="K26" s="29"/>
      <c r="Q26" s="29"/>
      <c r="S26" s="29"/>
    </row>
    <row r="27" spans="1:24" ht="18" customHeight="1" x14ac:dyDescent="0.2">
      <c r="A27" s="194" t="s">
        <v>183</v>
      </c>
      <c r="B27" s="195"/>
      <c r="C27" s="195"/>
      <c r="D27" s="195"/>
      <c r="E27" s="195"/>
      <c r="F27" s="195"/>
      <c r="G27" s="195"/>
      <c r="H27" s="195"/>
      <c r="I27" s="195"/>
      <c r="J27" s="195"/>
      <c r="K27" s="195"/>
      <c r="L27" s="196"/>
      <c r="M27" s="17"/>
      <c r="N27" s="17"/>
      <c r="O27" s="17"/>
      <c r="P27" s="17"/>
      <c r="Q27" s="17"/>
      <c r="R27" s="17"/>
      <c r="S27" s="17"/>
      <c r="T27" s="17"/>
      <c r="U27" s="17"/>
      <c r="V27" s="17"/>
    </row>
    <row r="28" spans="1:24" ht="18" customHeight="1" x14ac:dyDescent="0.2">
      <c r="A28" s="197"/>
      <c r="B28" s="198"/>
      <c r="C28" s="198"/>
      <c r="D28" s="198"/>
      <c r="E28" s="198"/>
      <c r="F28" s="198"/>
      <c r="G28" s="198"/>
      <c r="H28" s="198"/>
      <c r="I28" s="198"/>
      <c r="J28" s="198"/>
      <c r="K28" s="198"/>
      <c r="L28" s="199"/>
      <c r="M28" s="17"/>
      <c r="N28" s="17"/>
      <c r="O28" s="17"/>
      <c r="P28" s="17"/>
      <c r="Q28" s="17"/>
      <c r="R28" s="17"/>
      <c r="S28" s="17"/>
      <c r="T28" s="17"/>
      <c r="U28" s="17"/>
      <c r="V28" s="17"/>
    </row>
    <row r="29" spans="1:24" ht="18" customHeight="1" x14ac:dyDescent="0.2">
      <c r="A29" s="197"/>
      <c r="B29" s="198"/>
      <c r="C29" s="198"/>
      <c r="D29" s="198"/>
      <c r="E29" s="198"/>
      <c r="F29" s="198"/>
      <c r="G29" s="198"/>
      <c r="H29" s="198"/>
      <c r="I29" s="198"/>
      <c r="J29" s="198"/>
      <c r="K29" s="198"/>
      <c r="L29" s="199"/>
      <c r="M29" s="17"/>
      <c r="N29" s="17"/>
      <c r="O29" s="17"/>
      <c r="P29" s="17"/>
      <c r="Q29" s="17"/>
      <c r="R29" s="17"/>
      <c r="S29" s="17"/>
      <c r="T29" s="17"/>
      <c r="U29" s="17"/>
      <c r="V29" s="17"/>
    </row>
    <row r="30" spans="1:24" ht="18" customHeight="1" x14ac:dyDescent="0.2">
      <c r="A30" s="197"/>
      <c r="B30" s="198"/>
      <c r="C30" s="198"/>
      <c r="D30" s="198"/>
      <c r="E30" s="198"/>
      <c r="F30" s="198"/>
      <c r="G30" s="198"/>
      <c r="H30" s="198"/>
      <c r="I30" s="198"/>
      <c r="J30" s="198"/>
      <c r="K30" s="198"/>
      <c r="L30" s="199"/>
      <c r="M30" s="17"/>
      <c r="N30" s="17"/>
      <c r="O30" s="17"/>
      <c r="P30" s="17"/>
      <c r="Q30" s="17"/>
      <c r="R30" s="17"/>
      <c r="S30" s="17"/>
      <c r="T30" s="17"/>
      <c r="U30" s="17"/>
      <c r="V30" s="17"/>
    </row>
    <row r="31" spans="1:24" ht="18" customHeight="1" x14ac:dyDescent="0.2">
      <c r="A31" s="197"/>
      <c r="B31" s="198"/>
      <c r="C31" s="198"/>
      <c r="D31" s="198"/>
      <c r="E31" s="198"/>
      <c r="F31" s="198"/>
      <c r="G31" s="198"/>
      <c r="H31" s="198"/>
      <c r="I31" s="198"/>
      <c r="J31" s="198"/>
      <c r="K31" s="198"/>
      <c r="L31" s="199"/>
      <c r="M31" s="17"/>
      <c r="N31" s="17"/>
      <c r="O31" s="17"/>
      <c r="P31" s="17"/>
      <c r="Q31" s="17"/>
      <c r="R31" s="17"/>
      <c r="S31" s="17"/>
      <c r="T31" s="17"/>
      <c r="U31" s="17"/>
      <c r="V31" s="17"/>
    </row>
    <row r="32" spans="1:24" ht="18" customHeight="1" x14ac:dyDescent="0.2">
      <c r="A32" s="197"/>
      <c r="B32" s="198"/>
      <c r="C32" s="198"/>
      <c r="D32" s="198"/>
      <c r="E32" s="198"/>
      <c r="F32" s="198"/>
      <c r="G32" s="198"/>
      <c r="H32" s="198"/>
      <c r="I32" s="198"/>
      <c r="J32" s="198"/>
      <c r="K32" s="198"/>
      <c r="L32" s="199"/>
      <c r="M32" s="17"/>
      <c r="N32" s="17"/>
      <c r="O32" s="17"/>
      <c r="P32" s="17"/>
      <c r="Q32" s="17"/>
      <c r="R32" s="17"/>
      <c r="S32" s="17"/>
      <c r="T32" s="17"/>
      <c r="U32" s="17"/>
      <c r="V32" s="17"/>
    </row>
    <row r="33" spans="1:23" ht="18" customHeight="1" x14ac:dyDescent="0.2">
      <c r="A33" s="197"/>
      <c r="B33" s="198"/>
      <c r="C33" s="198"/>
      <c r="D33" s="198"/>
      <c r="E33" s="198"/>
      <c r="F33" s="198"/>
      <c r="G33" s="198"/>
      <c r="H33" s="198"/>
      <c r="I33" s="198"/>
      <c r="J33" s="198"/>
      <c r="K33" s="198"/>
      <c r="L33" s="199"/>
      <c r="M33" s="17"/>
      <c r="N33" s="17"/>
      <c r="O33" s="17"/>
      <c r="P33" s="17"/>
      <c r="Q33" s="17"/>
      <c r="R33" s="17"/>
      <c r="S33" s="17"/>
      <c r="T33" s="17"/>
      <c r="U33" s="17"/>
      <c r="V33" s="17"/>
    </row>
    <row r="34" spans="1:23" ht="18" customHeight="1" x14ac:dyDescent="0.2">
      <c r="A34" s="197"/>
      <c r="B34" s="198"/>
      <c r="C34" s="198"/>
      <c r="D34" s="198"/>
      <c r="E34" s="198"/>
      <c r="F34" s="198"/>
      <c r="G34" s="198"/>
      <c r="H34" s="198"/>
      <c r="I34" s="198"/>
      <c r="J34" s="198"/>
      <c r="K34" s="198"/>
      <c r="L34" s="199"/>
      <c r="M34" s="17"/>
      <c r="N34" s="17"/>
      <c r="O34" s="17"/>
      <c r="P34" s="17"/>
      <c r="Q34" s="17"/>
      <c r="R34" s="17"/>
      <c r="S34" s="17"/>
      <c r="T34" s="17"/>
      <c r="U34" s="17"/>
      <c r="V34" s="17"/>
    </row>
    <row r="35" spans="1:23" ht="18" customHeight="1" x14ac:dyDescent="0.2">
      <c r="A35" s="197"/>
      <c r="B35" s="198"/>
      <c r="C35" s="198"/>
      <c r="D35" s="198"/>
      <c r="E35" s="198"/>
      <c r="F35" s="198"/>
      <c r="G35" s="198"/>
      <c r="H35" s="198"/>
      <c r="I35" s="198"/>
      <c r="J35" s="198"/>
      <c r="K35" s="198"/>
      <c r="L35" s="199"/>
      <c r="M35" s="17"/>
      <c r="N35" s="17"/>
      <c r="O35" s="17"/>
      <c r="P35" s="17"/>
      <c r="Q35" s="17"/>
      <c r="R35" s="17"/>
      <c r="S35" s="17"/>
      <c r="T35" s="17"/>
      <c r="U35" s="17"/>
      <c r="V35" s="17"/>
      <c r="W35" s="17"/>
    </row>
    <row r="36" spans="1:23" ht="18" customHeight="1" x14ac:dyDescent="0.2">
      <c r="A36" s="197"/>
      <c r="B36" s="198"/>
      <c r="C36" s="198"/>
      <c r="D36" s="198"/>
      <c r="E36" s="198"/>
      <c r="F36" s="198"/>
      <c r="G36" s="198"/>
      <c r="H36" s="198"/>
      <c r="I36" s="198"/>
      <c r="J36" s="198"/>
      <c r="K36" s="198"/>
      <c r="L36" s="199"/>
      <c r="M36" s="17"/>
      <c r="N36" s="17"/>
      <c r="O36" s="17"/>
      <c r="P36" s="17"/>
      <c r="Q36" s="17"/>
      <c r="R36" s="17"/>
      <c r="S36" s="17"/>
      <c r="T36" s="17"/>
      <c r="U36" s="17"/>
      <c r="V36" s="17"/>
      <c r="W36" s="17"/>
    </row>
    <row r="37" spans="1:23" ht="18" customHeight="1" x14ac:dyDescent="0.2">
      <c r="A37" s="197"/>
      <c r="B37" s="198"/>
      <c r="C37" s="198"/>
      <c r="D37" s="198"/>
      <c r="E37" s="198"/>
      <c r="F37" s="198"/>
      <c r="G37" s="198"/>
      <c r="H37" s="198"/>
      <c r="I37" s="198"/>
      <c r="J37" s="198"/>
      <c r="K37" s="198"/>
      <c r="L37" s="199"/>
      <c r="M37" s="17"/>
      <c r="N37" s="17"/>
      <c r="O37" s="17"/>
      <c r="P37" s="17"/>
      <c r="Q37" s="17"/>
      <c r="R37" s="17"/>
      <c r="S37" s="17"/>
      <c r="T37" s="17"/>
      <c r="U37" s="17"/>
      <c r="V37" s="17"/>
      <c r="W37" s="17"/>
    </row>
    <row r="38" spans="1:23" ht="18" customHeight="1" x14ac:dyDescent="0.2">
      <c r="A38" s="197"/>
      <c r="B38" s="198"/>
      <c r="C38" s="198"/>
      <c r="D38" s="198"/>
      <c r="E38" s="198"/>
      <c r="F38" s="198"/>
      <c r="G38" s="198"/>
      <c r="H38" s="198"/>
      <c r="I38" s="198"/>
      <c r="J38" s="198"/>
      <c r="K38" s="198"/>
      <c r="L38" s="199"/>
      <c r="M38" s="17"/>
      <c r="N38" s="17"/>
      <c r="O38" s="17"/>
      <c r="P38" s="17"/>
      <c r="Q38" s="17"/>
      <c r="R38" s="17"/>
      <c r="S38" s="17"/>
      <c r="T38" s="17"/>
      <c r="U38" s="17"/>
      <c r="V38" s="17"/>
      <c r="W38" s="17"/>
    </row>
    <row r="39" spans="1:23" ht="18" customHeight="1" x14ac:dyDescent="0.2">
      <c r="A39" s="197"/>
      <c r="B39" s="198"/>
      <c r="C39" s="198"/>
      <c r="D39" s="198"/>
      <c r="E39" s="198"/>
      <c r="F39" s="198"/>
      <c r="G39" s="198"/>
      <c r="H39" s="198"/>
      <c r="I39" s="198"/>
      <c r="J39" s="198"/>
      <c r="K39" s="198"/>
      <c r="L39" s="199"/>
      <c r="M39" s="17"/>
      <c r="N39" s="17"/>
      <c r="O39" s="17"/>
      <c r="P39" s="17"/>
      <c r="Q39" s="17"/>
      <c r="R39" s="17"/>
      <c r="S39" s="17"/>
      <c r="T39" s="17"/>
      <c r="U39" s="17"/>
      <c r="V39" s="17"/>
      <c r="W39" s="17"/>
    </row>
    <row r="40" spans="1:23" ht="18" customHeight="1" x14ac:dyDescent="0.2">
      <c r="A40" s="197"/>
      <c r="B40" s="198"/>
      <c r="C40" s="198"/>
      <c r="D40" s="198"/>
      <c r="E40" s="198"/>
      <c r="F40" s="198"/>
      <c r="G40" s="198"/>
      <c r="H40" s="198"/>
      <c r="I40" s="198"/>
      <c r="J40" s="198"/>
      <c r="K40" s="198"/>
      <c r="L40" s="199"/>
      <c r="M40" s="17"/>
      <c r="N40" s="17"/>
      <c r="O40" s="17"/>
      <c r="P40" s="17"/>
      <c r="Q40" s="17"/>
      <c r="R40" s="17"/>
      <c r="S40" s="17"/>
      <c r="T40" s="17"/>
      <c r="U40" s="17"/>
      <c r="V40" s="17"/>
      <c r="W40" s="17"/>
    </row>
    <row r="41" spans="1:23" ht="18" customHeight="1" x14ac:dyDescent="0.2">
      <c r="A41" s="197"/>
      <c r="B41" s="198"/>
      <c r="C41" s="198"/>
      <c r="D41" s="198"/>
      <c r="E41" s="198"/>
      <c r="F41" s="198"/>
      <c r="G41" s="198"/>
      <c r="H41" s="198"/>
      <c r="I41" s="198"/>
      <c r="J41" s="198"/>
      <c r="K41" s="198"/>
      <c r="L41" s="199"/>
      <c r="M41" s="17"/>
      <c r="N41" s="17"/>
      <c r="O41" s="17"/>
      <c r="P41" s="17"/>
      <c r="Q41" s="17"/>
      <c r="R41" s="17"/>
      <c r="S41" s="17"/>
      <c r="T41" s="17"/>
      <c r="U41" s="17"/>
      <c r="V41" s="17"/>
      <c r="W41" s="17"/>
    </row>
    <row r="42" spans="1:23" ht="18" customHeight="1" x14ac:dyDescent="0.2">
      <c r="A42" s="197"/>
      <c r="B42" s="198"/>
      <c r="C42" s="198"/>
      <c r="D42" s="198"/>
      <c r="E42" s="198"/>
      <c r="F42" s="198"/>
      <c r="G42" s="198"/>
      <c r="H42" s="198"/>
      <c r="I42" s="198"/>
      <c r="J42" s="198"/>
      <c r="K42" s="198"/>
      <c r="L42" s="199"/>
      <c r="M42" s="17"/>
      <c r="N42" s="17"/>
      <c r="O42" s="17"/>
      <c r="P42" s="17"/>
      <c r="Q42" s="17"/>
      <c r="R42" s="17"/>
      <c r="S42" s="17"/>
      <c r="T42" s="17"/>
      <c r="U42" s="17"/>
      <c r="V42" s="17"/>
      <c r="W42" s="17"/>
    </row>
    <row r="43" spans="1:23" ht="18" customHeight="1" x14ac:dyDescent="0.2">
      <c r="A43" s="197"/>
      <c r="B43" s="198"/>
      <c r="C43" s="198"/>
      <c r="D43" s="198"/>
      <c r="E43" s="198"/>
      <c r="F43" s="198"/>
      <c r="G43" s="198"/>
      <c r="H43" s="198"/>
      <c r="I43" s="198"/>
      <c r="J43" s="198"/>
      <c r="K43" s="198"/>
      <c r="L43" s="199"/>
      <c r="M43" s="17"/>
      <c r="N43" s="17"/>
      <c r="O43" s="17"/>
      <c r="P43" s="17"/>
      <c r="Q43" s="17"/>
      <c r="R43" s="17"/>
      <c r="S43" s="17"/>
      <c r="T43" s="17"/>
      <c r="U43" s="17"/>
      <c r="V43" s="17"/>
      <c r="W43" s="17"/>
    </row>
    <row r="44" spans="1:23" ht="18" customHeight="1" x14ac:dyDescent="0.2">
      <c r="A44" s="197"/>
      <c r="B44" s="198"/>
      <c r="C44" s="198"/>
      <c r="D44" s="198"/>
      <c r="E44" s="198"/>
      <c r="F44" s="198"/>
      <c r="G44" s="198"/>
      <c r="H44" s="198"/>
      <c r="I44" s="198"/>
      <c r="J44" s="198"/>
      <c r="K44" s="198"/>
      <c r="L44" s="199"/>
      <c r="M44" s="17"/>
      <c r="N44" s="17"/>
      <c r="O44" s="17"/>
      <c r="P44" s="17"/>
      <c r="Q44" s="17"/>
      <c r="R44" s="17"/>
      <c r="S44" s="17"/>
      <c r="T44" s="17"/>
      <c r="U44" s="17"/>
      <c r="V44" s="17"/>
      <c r="W44" s="17"/>
    </row>
    <row r="45" spans="1:23" ht="18" customHeight="1" x14ac:dyDescent="0.2">
      <c r="A45" s="197"/>
      <c r="B45" s="198"/>
      <c r="C45" s="198"/>
      <c r="D45" s="198"/>
      <c r="E45" s="198"/>
      <c r="F45" s="198"/>
      <c r="G45" s="198"/>
      <c r="H45" s="198"/>
      <c r="I45" s="198"/>
      <c r="J45" s="198"/>
      <c r="K45" s="198"/>
      <c r="L45" s="199"/>
      <c r="M45" s="17"/>
      <c r="N45" s="17"/>
      <c r="O45" s="17"/>
      <c r="P45" s="17"/>
      <c r="Q45" s="17"/>
      <c r="R45" s="17"/>
      <c r="S45" s="17"/>
      <c r="T45" s="17"/>
      <c r="U45" s="17"/>
      <c r="V45" s="17"/>
      <c r="W45" s="17"/>
    </row>
    <row r="46" spans="1:23" ht="18" customHeight="1" x14ac:dyDescent="0.2">
      <c r="A46" s="197"/>
      <c r="B46" s="198"/>
      <c r="C46" s="198"/>
      <c r="D46" s="198"/>
      <c r="E46" s="198"/>
      <c r="F46" s="198"/>
      <c r="G46" s="198"/>
      <c r="H46" s="198"/>
      <c r="I46" s="198"/>
      <c r="J46" s="198"/>
      <c r="K46" s="198"/>
      <c r="L46" s="199"/>
      <c r="M46" s="17"/>
      <c r="N46" s="17"/>
      <c r="O46" s="17"/>
      <c r="P46" s="17"/>
      <c r="Q46" s="17"/>
      <c r="R46" s="17"/>
      <c r="S46" s="17"/>
      <c r="T46" s="17"/>
      <c r="U46" s="17"/>
      <c r="V46" s="17"/>
      <c r="W46" s="17"/>
    </row>
    <row r="47" spans="1:23" ht="18" customHeight="1" x14ac:dyDescent="0.2">
      <c r="A47" s="197"/>
      <c r="B47" s="198"/>
      <c r="C47" s="198"/>
      <c r="D47" s="198"/>
      <c r="E47" s="198"/>
      <c r="F47" s="198"/>
      <c r="G47" s="198"/>
      <c r="H47" s="198"/>
      <c r="I47" s="198"/>
      <c r="J47" s="198"/>
      <c r="K47" s="198"/>
      <c r="L47" s="199"/>
      <c r="M47" s="17"/>
      <c r="N47" s="17"/>
      <c r="O47" s="17"/>
      <c r="P47" s="17"/>
      <c r="Q47" s="17"/>
      <c r="R47" s="17"/>
      <c r="S47" s="17"/>
      <c r="T47" s="17"/>
      <c r="U47" s="17"/>
      <c r="V47" s="17"/>
      <c r="W47" s="17"/>
    </row>
    <row r="48" spans="1:23" ht="18" customHeight="1" x14ac:dyDescent="0.2">
      <c r="A48" s="197"/>
      <c r="B48" s="198"/>
      <c r="C48" s="198"/>
      <c r="D48" s="198"/>
      <c r="E48" s="198"/>
      <c r="F48" s="198"/>
      <c r="G48" s="198"/>
      <c r="H48" s="198"/>
      <c r="I48" s="198"/>
      <c r="J48" s="198"/>
      <c r="K48" s="198"/>
      <c r="L48" s="199"/>
      <c r="M48" s="17"/>
      <c r="N48" s="17"/>
      <c r="O48" s="17"/>
      <c r="P48" s="17"/>
      <c r="Q48" s="17"/>
      <c r="R48" s="17"/>
      <c r="S48" s="17"/>
      <c r="T48" s="17"/>
      <c r="U48" s="17"/>
      <c r="V48" s="17"/>
      <c r="W48" s="17"/>
    </row>
    <row r="49" spans="1:23" ht="18" customHeight="1" x14ac:dyDescent="0.2">
      <c r="A49" s="197"/>
      <c r="B49" s="198"/>
      <c r="C49" s="198"/>
      <c r="D49" s="198"/>
      <c r="E49" s="198"/>
      <c r="F49" s="198"/>
      <c r="G49" s="198"/>
      <c r="H49" s="198"/>
      <c r="I49" s="198"/>
      <c r="J49" s="198"/>
      <c r="K49" s="198"/>
      <c r="L49" s="199"/>
      <c r="M49" s="17"/>
      <c r="N49" s="17"/>
      <c r="O49" s="17"/>
      <c r="P49" s="17"/>
      <c r="Q49" s="17"/>
      <c r="R49" s="17"/>
      <c r="S49" s="17"/>
      <c r="T49" s="17"/>
      <c r="U49" s="17"/>
      <c r="V49" s="17"/>
      <c r="W49" s="17"/>
    </row>
    <row r="50" spans="1:23" ht="18" customHeight="1" x14ac:dyDescent="0.2">
      <c r="A50" s="197"/>
      <c r="B50" s="198"/>
      <c r="C50" s="198"/>
      <c r="D50" s="198"/>
      <c r="E50" s="198"/>
      <c r="F50" s="198"/>
      <c r="G50" s="198"/>
      <c r="H50" s="198"/>
      <c r="I50" s="198"/>
      <c r="J50" s="198"/>
      <c r="K50" s="198"/>
      <c r="L50" s="199"/>
      <c r="M50" s="17"/>
      <c r="N50" s="17"/>
      <c r="O50" s="17"/>
      <c r="P50" s="17"/>
      <c r="Q50" s="17"/>
      <c r="R50" s="17"/>
      <c r="S50" s="17"/>
      <c r="T50" s="17"/>
      <c r="U50" s="17"/>
      <c r="V50" s="17"/>
      <c r="W50" s="17"/>
    </row>
    <row r="51" spans="1:23" ht="18" customHeight="1" x14ac:dyDescent="0.2">
      <c r="A51" s="197"/>
      <c r="B51" s="198"/>
      <c r="C51" s="198"/>
      <c r="D51" s="198"/>
      <c r="E51" s="198"/>
      <c r="F51" s="198"/>
      <c r="G51" s="198"/>
      <c r="H51" s="198"/>
      <c r="I51" s="198"/>
      <c r="J51" s="198"/>
      <c r="K51" s="198"/>
      <c r="L51" s="199"/>
      <c r="M51" s="17"/>
      <c r="N51" s="17"/>
      <c r="O51" s="17"/>
      <c r="P51" s="17"/>
      <c r="Q51" s="17"/>
      <c r="R51" s="17"/>
      <c r="S51" s="17"/>
      <c r="T51" s="17"/>
      <c r="U51" s="17"/>
      <c r="V51" s="17"/>
      <c r="W51" s="17"/>
    </row>
    <row r="52" spans="1:23" ht="18" customHeight="1" x14ac:dyDescent="0.2">
      <c r="A52" s="197"/>
      <c r="B52" s="198"/>
      <c r="C52" s="198"/>
      <c r="D52" s="198"/>
      <c r="E52" s="198"/>
      <c r="F52" s="198"/>
      <c r="G52" s="198"/>
      <c r="H52" s="198"/>
      <c r="I52" s="198"/>
      <c r="J52" s="198"/>
      <c r="K52" s="198"/>
      <c r="L52" s="199"/>
      <c r="M52" s="17"/>
      <c r="N52" s="17"/>
      <c r="O52" s="17"/>
      <c r="P52" s="17"/>
      <c r="Q52" s="17"/>
      <c r="R52" s="17"/>
      <c r="S52" s="17"/>
      <c r="T52" s="17"/>
      <c r="U52" s="17"/>
      <c r="V52" s="17"/>
      <c r="W52" s="17"/>
    </row>
    <row r="53" spans="1:23" ht="18" customHeight="1" x14ac:dyDescent="0.2">
      <c r="A53" s="197"/>
      <c r="B53" s="198"/>
      <c r="C53" s="198"/>
      <c r="D53" s="198"/>
      <c r="E53" s="198"/>
      <c r="F53" s="198"/>
      <c r="G53" s="198"/>
      <c r="H53" s="198"/>
      <c r="I53" s="198"/>
      <c r="J53" s="198"/>
      <c r="K53" s="198"/>
      <c r="L53" s="199"/>
      <c r="M53" s="17"/>
      <c r="N53" s="17"/>
      <c r="O53" s="17"/>
      <c r="P53" s="17"/>
      <c r="Q53" s="17"/>
      <c r="R53" s="17"/>
      <c r="S53" s="17"/>
      <c r="T53" s="17"/>
      <c r="U53" s="17"/>
      <c r="V53" s="17"/>
      <c r="W53" s="17"/>
    </row>
    <row r="54" spans="1:23" ht="18" customHeight="1" x14ac:dyDescent="0.2">
      <c r="A54" s="197"/>
      <c r="B54" s="198"/>
      <c r="C54" s="198"/>
      <c r="D54" s="198"/>
      <c r="E54" s="198"/>
      <c r="F54" s="198"/>
      <c r="G54" s="198"/>
      <c r="H54" s="198"/>
      <c r="I54" s="198"/>
      <c r="J54" s="198"/>
      <c r="K54" s="198"/>
      <c r="L54" s="199"/>
      <c r="M54" s="17"/>
      <c r="N54" s="17"/>
      <c r="O54" s="17"/>
      <c r="P54" s="17"/>
      <c r="Q54" s="17"/>
      <c r="R54" s="17"/>
      <c r="S54" s="17"/>
      <c r="T54" s="17"/>
      <c r="U54" s="17"/>
      <c r="V54" s="17"/>
      <c r="W54" s="17"/>
    </row>
    <row r="55" spans="1:23" ht="18" customHeight="1" x14ac:dyDescent="0.2">
      <c r="A55" s="197"/>
      <c r="B55" s="198"/>
      <c r="C55" s="198"/>
      <c r="D55" s="198"/>
      <c r="E55" s="198"/>
      <c r="F55" s="198"/>
      <c r="G55" s="198"/>
      <c r="H55" s="198"/>
      <c r="I55" s="198"/>
      <c r="J55" s="198"/>
      <c r="K55" s="198"/>
      <c r="L55" s="199"/>
      <c r="M55" s="17"/>
      <c r="N55" s="17"/>
      <c r="O55" s="17"/>
      <c r="P55" s="17"/>
      <c r="Q55" s="17"/>
      <c r="R55" s="17"/>
      <c r="S55" s="17"/>
      <c r="T55" s="17"/>
      <c r="U55" s="17"/>
      <c r="V55" s="17"/>
      <c r="W55" s="17"/>
    </row>
    <row r="56" spans="1:23" ht="18" customHeight="1" x14ac:dyDescent="0.2">
      <c r="A56" s="197"/>
      <c r="B56" s="198"/>
      <c r="C56" s="198"/>
      <c r="D56" s="198"/>
      <c r="E56" s="198"/>
      <c r="F56" s="198"/>
      <c r="G56" s="198"/>
      <c r="H56" s="198"/>
      <c r="I56" s="198"/>
      <c r="J56" s="198"/>
      <c r="K56" s="198"/>
      <c r="L56" s="199"/>
      <c r="M56" s="17"/>
      <c r="N56" s="17"/>
      <c r="O56" s="17"/>
      <c r="P56" s="17"/>
      <c r="Q56" s="17"/>
      <c r="R56" s="17"/>
      <c r="S56" s="17"/>
      <c r="T56" s="17"/>
      <c r="U56" s="17"/>
      <c r="V56" s="17"/>
      <c r="W56" s="17"/>
    </row>
    <row r="57" spans="1:23" ht="18" customHeight="1" x14ac:dyDescent="0.2">
      <c r="A57" s="200"/>
      <c r="B57" s="201"/>
      <c r="C57" s="201"/>
      <c r="D57" s="201"/>
      <c r="E57" s="201"/>
      <c r="F57" s="201"/>
      <c r="G57" s="201"/>
      <c r="H57" s="201"/>
      <c r="I57" s="201"/>
      <c r="J57" s="201"/>
      <c r="K57" s="201"/>
      <c r="L57" s="202"/>
      <c r="M57" s="17"/>
      <c r="N57" s="17"/>
      <c r="O57" s="17"/>
      <c r="P57" s="17"/>
      <c r="Q57" s="17"/>
      <c r="R57" s="17"/>
      <c r="S57" s="17"/>
      <c r="T57" s="17"/>
      <c r="U57" s="17"/>
      <c r="V57" s="17"/>
      <c r="W57" s="17"/>
    </row>
    <row r="58" spans="1:23" ht="18" customHeight="1" x14ac:dyDescent="0.2">
      <c r="A58" s="52"/>
      <c r="B58" s="46"/>
      <c r="C58" s="46"/>
      <c r="D58" s="17"/>
      <c r="E58" s="17"/>
      <c r="F58" s="17"/>
      <c r="G58" s="17"/>
      <c r="H58" s="17"/>
      <c r="I58" s="17"/>
      <c r="J58" s="17"/>
      <c r="K58" s="17"/>
      <c r="L58" s="17"/>
      <c r="M58" s="17"/>
      <c r="N58" s="17"/>
      <c r="O58" s="17"/>
      <c r="P58" s="17"/>
      <c r="Q58" s="17"/>
      <c r="R58" s="17"/>
      <c r="S58" s="17"/>
      <c r="T58" s="17"/>
      <c r="U58" s="17"/>
      <c r="V58" s="17"/>
      <c r="W58" s="17"/>
    </row>
  </sheetData>
  <mergeCells count="3">
    <mergeCell ref="T1:V1"/>
    <mergeCell ref="A6:B6"/>
    <mergeCell ref="A27:L57"/>
  </mergeCells>
  <phoneticPr fontId="16" type="noConversion"/>
  <pageMargins left="0.25" right="0.25" top="0.34" bottom="0.37" header="0.3" footer="0.3"/>
  <pageSetup paperSize="9" scale="50"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P32"/>
  <sheetViews>
    <sheetView showGridLines="0" zoomScale="90" zoomScaleNormal="90" workbookViewId="0"/>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6" s="1" customFormat="1" ht="24.95" customHeight="1" x14ac:dyDescent="0.2">
      <c r="A1" s="48" t="str">
        <f>K2</f>
        <v>下游滞箱费结算单/内容页/物流附加服务费</v>
      </c>
      <c r="B1" s="48"/>
      <c r="C1" s="48"/>
      <c r="D1" s="48"/>
      <c r="E1" s="48"/>
      <c r="F1" s="48"/>
      <c r="G1" s="104"/>
      <c r="J1" s="7" t="s">
        <v>0</v>
      </c>
      <c r="K1" s="178" t="s">
        <v>135</v>
      </c>
      <c r="L1" s="179"/>
      <c r="M1" s="180"/>
    </row>
    <row r="2" spans="1:16" s="1" customFormat="1" ht="24.95" customHeight="1" x14ac:dyDescent="0.2">
      <c r="A2" s="48"/>
      <c r="B2" s="48"/>
      <c r="C2" s="48"/>
      <c r="D2" s="48"/>
      <c r="E2" s="48"/>
      <c r="F2" s="48"/>
      <c r="G2" s="104"/>
      <c r="J2" s="7" t="s">
        <v>1</v>
      </c>
      <c r="K2" s="56" t="s">
        <v>147</v>
      </c>
      <c r="L2" s="57"/>
      <c r="M2" s="58"/>
    </row>
    <row r="3" spans="1:16" ht="18" customHeight="1" x14ac:dyDescent="0.2"/>
    <row r="4" spans="1:16" ht="18" customHeight="1" x14ac:dyDescent="0.2">
      <c r="A4" s="3"/>
      <c r="B4" s="3"/>
      <c r="C4" s="3"/>
      <c r="D4" s="3"/>
      <c r="E4" s="3"/>
      <c r="F4" s="3"/>
      <c r="G4" s="3"/>
      <c r="H4" s="12" t="s">
        <v>145</v>
      </c>
      <c r="I4" s="11" t="s">
        <v>3</v>
      </c>
      <c r="J4" s="11" t="s">
        <v>4</v>
      </c>
      <c r="K4" s="12" t="s">
        <v>143</v>
      </c>
      <c r="L4" s="12" t="s">
        <v>5</v>
      </c>
      <c r="M4" s="12" t="s">
        <v>6</v>
      </c>
    </row>
    <row r="5" spans="1:16" ht="18" customHeight="1" x14ac:dyDescent="0.2"/>
    <row r="6" spans="1:16" ht="18" customHeight="1" x14ac:dyDescent="0.2">
      <c r="A6" s="192" t="s">
        <v>7</v>
      </c>
      <c r="B6" s="193"/>
      <c r="C6" s="77" t="s">
        <v>64</v>
      </c>
      <c r="D6" s="5" t="s">
        <v>118</v>
      </c>
      <c r="E6" s="77" t="s">
        <v>85</v>
      </c>
      <c r="F6" s="76" t="s">
        <v>86</v>
      </c>
      <c r="G6" s="76" t="s">
        <v>74</v>
      </c>
    </row>
    <row r="7" spans="1:16" ht="18" customHeight="1" x14ac:dyDescent="0.2">
      <c r="A7" s="13"/>
      <c r="B7" s="13"/>
      <c r="C7" s="55"/>
      <c r="D7" s="13"/>
      <c r="G7" s="16"/>
      <c r="H7" s="6"/>
      <c r="I7" s="6"/>
    </row>
    <row r="8" spans="1:16" ht="18" customHeight="1" x14ac:dyDescent="0.2">
      <c r="A8" s="16" t="s">
        <v>73</v>
      </c>
      <c r="D8" s="177">
        <v>800</v>
      </c>
      <c r="E8" s="58"/>
    </row>
    <row r="9" spans="1:16" ht="18" customHeight="1" x14ac:dyDescent="0.2">
      <c r="A9" s="16" t="s">
        <v>180</v>
      </c>
      <c r="D9" s="177" t="s">
        <v>184</v>
      </c>
      <c r="E9" s="58"/>
    </row>
    <row r="10" spans="1:16" ht="18" customHeight="1" x14ac:dyDescent="0.2">
      <c r="A10" s="16" t="s">
        <v>124</v>
      </c>
      <c r="D10" s="167">
        <f>SUM(L15:L18)-D8</f>
        <v>2815.9999999999995</v>
      </c>
      <c r="E10" s="168"/>
    </row>
    <row r="11" spans="1:16" ht="18" customHeight="1" x14ac:dyDescent="0.2">
      <c r="A11" s="16" t="s">
        <v>95</v>
      </c>
      <c r="D11" s="167" t="s">
        <v>128</v>
      </c>
      <c r="E11" s="168"/>
      <c r="G11" s="16"/>
      <c r="H11" s="6"/>
      <c r="I11" s="6"/>
    </row>
    <row r="12" spans="1:16" ht="18" customHeight="1" x14ac:dyDescent="0.2">
      <c r="A12" s="13"/>
      <c r="B12" s="13"/>
      <c r="C12" s="55"/>
      <c r="D12" s="13"/>
      <c r="G12" s="6"/>
    </row>
    <row r="13" spans="1:16" ht="18" customHeight="1" x14ac:dyDescent="0.2">
      <c r="A13" s="13"/>
      <c r="B13" s="13"/>
      <c r="C13" s="55"/>
      <c r="D13" s="13"/>
      <c r="G13" s="6"/>
      <c r="P13" s="102" t="s">
        <v>103</v>
      </c>
    </row>
    <row r="14" spans="1:16" s="16" customFormat="1" ht="18" customHeight="1" x14ac:dyDescent="0.2">
      <c r="A14" s="115"/>
      <c r="B14" s="44" t="s">
        <v>32</v>
      </c>
      <c r="C14" s="115" t="s">
        <v>125</v>
      </c>
      <c r="D14" s="120" t="s">
        <v>126</v>
      </c>
      <c r="E14" s="116" t="s">
        <v>122</v>
      </c>
      <c r="F14" s="121"/>
      <c r="G14" s="121" t="s">
        <v>133</v>
      </c>
      <c r="H14" s="120" t="s">
        <v>132</v>
      </c>
      <c r="I14" s="120" t="s">
        <v>127</v>
      </c>
      <c r="J14" s="118" t="s">
        <v>69</v>
      </c>
      <c r="K14" s="118" t="s">
        <v>70</v>
      </c>
      <c r="L14" s="118" t="s">
        <v>71</v>
      </c>
      <c r="M14" s="119" t="s">
        <v>97</v>
      </c>
      <c r="N14" s="144" t="s">
        <v>149</v>
      </c>
      <c r="O14" s="150"/>
      <c r="P14" s="146"/>
    </row>
    <row r="15" spans="1:16" ht="18" customHeight="1" x14ac:dyDescent="0.2">
      <c r="A15" s="103" t="s">
        <v>33</v>
      </c>
      <c r="B15" s="47">
        <v>1</v>
      </c>
      <c r="C15" s="107">
        <v>192800</v>
      </c>
      <c r="D15" s="124">
        <v>230579</v>
      </c>
      <c r="E15" s="125" t="s">
        <v>130</v>
      </c>
      <c r="F15" s="126"/>
      <c r="G15" s="126">
        <v>44835</v>
      </c>
      <c r="H15" s="124">
        <v>15</v>
      </c>
      <c r="I15" s="124">
        <v>20</v>
      </c>
      <c r="J15" s="127">
        <v>800</v>
      </c>
      <c r="K15" s="128">
        <v>0.13</v>
      </c>
      <c r="L15" s="127">
        <f>J15*(1+K15)</f>
        <v>903.99999999999989</v>
      </c>
      <c r="M15" s="129">
        <v>235</v>
      </c>
      <c r="N15" s="160"/>
      <c r="O15" s="161"/>
      <c r="P15" s="162"/>
    </row>
    <row r="16" spans="1:16" ht="18" customHeight="1" x14ac:dyDescent="0.2">
      <c r="A16" s="103" t="s">
        <v>33</v>
      </c>
      <c r="B16" s="47">
        <v>2</v>
      </c>
      <c r="C16" s="107">
        <v>192829</v>
      </c>
      <c r="D16" s="124">
        <v>230579</v>
      </c>
      <c r="E16" s="125" t="s">
        <v>130</v>
      </c>
      <c r="F16" s="126"/>
      <c r="G16" s="126">
        <v>44846</v>
      </c>
      <c r="H16" s="124">
        <v>11</v>
      </c>
      <c r="I16" s="124">
        <v>20</v>
      </c>
      <c r="J16" s="127">
        <v>800</v>
      </c>
      <c r="K16" s="128">
        <v>0.13</v>
      </c>
      <c r="L16" s="127">
        <f t="shared" ref="L16:L18" si="0">J16*(1+K16)</f>
        <v>903.99999999999989</v>
      </c>
      <c r="M16" s="129">
        <v>235</v>
      </c>
      <c r="N16" s="160"/>
      <c r="O16" s="161"/>
      <c r="P16" s="162"/>
    </row>
    <row r="17" spans="1:16" ht="18" customHeight="1" x14ac:dyDescent="0.2">
      <c r="A17" s="103" t="s">
        <v>33</v>
      </c>
      <c r="B17" s="47">
        <v>3</v>
      </c>
      <c r="C17" s="107">
        <v>192832</v>
      </c>
      <c r="D17" s="124">
        <v>200975</v>
      </c>
      <c r="E17" s="125" t="s">
        <v>129</v>
      </c>
      <c r="F17" s="126"/>
      <c r="G17" s="126">
        <v>44846</v>
      </c>
      <c r="H17" s="124">
        <v>26</v>
      </c>
      <c r="I17" s="124">
        <v>30</v>
      </c>
      <c r="J17" s="127">
        <v>800</v>
      </c>
      <c r="K17" s="128">
        <v>0.13</v>
      </c>
      <c r="L17" s="127">
        <f t="shared" si="0"/>
        <v>903.99999999999989</v>
      </c>
      <c r="M17" s="129">
        <v>235</v>
      </c>
      <c r="N17" s="160"/>
      <c r="O17" s="161"/>
      <c r="P17" s="162"/>
    </row>
    <row r="18" spans="1:16" ht="18" customHeight="1" x14ac:dyDescent="0.2">
      <c r="A18" s="103" t="s">
        <v>33</v>
      </c>
      <c r="B18" s="47">
        <v>4</v>
      </c>
      <c r="C18" s="107">
        <v>192855</v>
      </c>
      <c r="D18" s="124">
        <v>200975</v>
      </c>
      <c r="E18" s="125" t="s">
        <v>129</v>
      </c>
      <c r="F18" s="126"/>
      <c r="G18" s="126">
        <v>44851</v>
      </c>
      <c r="H18" s="124">
        <v>9</v>
      </c>
      <c r="I18" s="124">
        <v>30</v>
      </c>
      <c r="J18" s="127">
        <v>800</v>
      </c>
      <c r="K18" s="128">
        <v>0.13</v>
      </c>
      <c r="L18" s="127">
        <f t="shared" si="0"/>
        <v>903.99999999999989</v>
      </c>
      <c r="M18" s="129">
        <v>235</v>
      </c>
      <c r="N18" s="160"/>
      <c r="O18" s="161"/>
      <c r="P18" s="162"/>
    </row>
    <row r="19" spans="1:16" ht="18" customHeight="1" x14ac:dyDescent="0.2">
      <c r="A19" s="122"/>
      <c r="B19" s="50"/>
      <c r="C19" s="52"/>
      <c r="D19" s="52"/>
      <c r="E19" s="6"/>
      <c r="F19" s="123"/>
      <c r="G19" s="29"/>
      <c r="J19" s="29"/>
    </row>
    <row r="20" spans="1:16" ht="18" customHeight="1" x14ac:dyDescent="0.2">
      <c r="A20" s="194" t="s">
        <v>134</v>
      </c>
      <c r="B20" s="195"/>
      <c r="C20" s="195"/>
      <c r="D20" s="195"/>
      <c r="E20" s="195"/>
      <c r="F20" s="195"/>
      <c r="G20" s="195"/>
      <c r="H20" s="195"/>
      <c r="I20" s="195"/>
      <c r="J20" s="195"/>
      <c r="K20" s="195"/>
      <c r="L20" s="195"/>
      <c r="M20" s="196"/>
    </row>
    <row r="21" spans="1:16" ht="18" customHeight="1" x14ac:dyDescent="0.2">
      <c r="A21" s="197"/>
      <c r="B21" s="198"/>
      <c r="C21" s="198"/>
      <c r="D21" s="198"/>
      <c r="E21" s="198"/>
      <c r="F21" s="198"/>
      <c r="G21" s="198"/>
      <c r="H21" s="198"/>
      <c r="I21" s="198"/>
      <c r="J21" s="198"/>
      <c r="K21" s="198"/>
      <c r="L21" s="198"/>
      <c r="M21" s="199"/>
    </row>
    <row r="22" spans="1:16" ht="18" customHeight="1" x14ac:dyDescent="0.2">
      <c r="A22" s="197"/>
      <c r="B22" s="198"/>
      <c r="C22" s="198"/>
      <c r="D22" s="198"/>
      <c r="E22" s="198"/>
      <c r="F22" s="198"/>
      <c r="G22" s="198"/>
      <c r="H22" s="198"/>
      <c r="I22" s="198"/>
      <c r="J22" s="198"/>
      <c r="K22" s="198"/>
      <c r="L22" s="198"/>
      <c r="M22" s="199"/>
    </row>
    <row r="23" spans="1:16" ht="18" customHeight="1" x14ac:dyDescent="0.2">
      <c r="A23" s="197"/>
      <c r="B23" s="198"/>
      <c r="C23" s="198"/>
      <c r="D23" s="198"/>
      <c r="E23" s="198"/>
      <c r="F23" s="198"/>
      <c r="G23" s="198"/>
      <c r="H23" s="198"/>
      <c r="I23" s="198"/>
      <c r="J23" s="198"/>
      <c r="K23" s="198"/>
      <c r="L23" s="198"/>
      <c r="M23" s="199"/>
    </row>
    <row r="24" spans="1:16" ht="18" customHeight="1" x14ac:dyDescent="0.2">
      <c r="A24" s="197"/>
      <c r="B24" s="198"/>
      <c r="C24" s="198"/>
      <c r="D24" s="198"/>
      <c r="E24" s="198"/>
      <c r="F24" s="198"/>
      <c r="G24" s="198"/>
      <c r="H24" s="198"/>
      <c r="I24" s="198"/>
      <c r="J24" s="198"/>
      <c r="K24" s="198"/>
      <c r="L24" s="198"/>
      <c r="M24" s="199"/>
    </row>
    <row r="25" spans="1:16" ht="18" customHeight="1" x14ac:dyDescent="0.2">
      <c r="A25" s="197"/>
      <c r="B25" s="198"/>
      <c r="C25" s="198"/>
      <c r="D25" s="198"/>
      <c r="E25" s="198"/>
      <c r="F25" s="198"/>
      <c r="G25" s="198"/>
      <c r="H25" s="198"/>
      <c r="I25" s="198"/>
      <c r="J25" s="198"/>
      <c r="K25" s="198"/>
      <c r="L25" s="198"/>
      <c r="M25" s="199"/>
    </row>
    <row r="26" spans="1:16" ht="18" customHeight="1" x14ac:dyDescent="0.2">
      <c r="A26" s="197"/>
      <c r="B26" s="198"/>
      <c r="C26" s="198"/>
      <c r="D26" s="198"/>
      <c r="E26" s="198"/>
      <c r="F26" s="198"/>
      <c r="G26" s="198"/>
      <c r="H26" s="198"/>
      <c r="I26" s="198"/>
      <c r="J26" s="198"/>
      <c r="K26" s="198"/>
      <c r="L26" s="198"/>
      <c r="M26" s="199"/>
    </row>
    <row r="27" spans="1:16" ht="18" customHeight="1" x14ac:dyDescent="0.2">
      <c r="A27" s="197"/>
      <c r="B27" s="198"/>
      <c r="C27" s="198"/>
      <c r="D27" s="198"/>
      <c r="E27" s="198"/>
      <c r="F27" s="198"/>
      <c r="G27" s="198"/>
      <c r="H27" s="198"/>
      <c r="I27" s="198"/>
      <c r="J27" s="198"/>
      <c r="K27" s="198"/>
      <c r="L27" s="198"/>
      <c r="M27" s="199"/>
    </row>
    <row r="28" spans="1:16" ht="18" customHeight="1" x14ac:dyDescent="0.2">
      <c r="A28" s="197"/>
      <c r="B28" s="198"/>
      <c r="C28" s="198"/>
      <c r="D28" s="198"/>
      <c r="E28" s="198"/>
      <c r="F28" s="198"/>
      <c r="G28" s="198"/>
      <c r="H28" s="198"/>
      <c r="I28" s="198"/>
      <c r="J28" s="198"/>
      <c r="K28" s="198"/>
      <c r="L28" s="198"/>
      <c r="M28" s="199"/>
    </row>
    <row r="29" spans="1:16" ht="18" customHeight="1" x14ac:dyDescent="0.2">
      <c r="A29" s="197"/>
      <c r="B29" s="198"/>
      <c r="C29" s="198"/>
      <c r="D29" s="198"/>
      <c r="E29" s="198"/>
      <c r="F29" s="198"/>
      <c r="G29" s="198"/>
      <c r="H29" s="198"/>
      <c r="I29" s="198"/>
      <c r="J29" s="198"/>
      <c r="K29" s="198"/>
      <c r="L29" s="198"/>
      <c r="M29" s="199"/>
    </row>
    <row r="30" spans="1:16" ht="18" customHeight="1" x14ac:dyDescent="0.2">
      <c r="A30" s="197"/>
      <c r="B30" s="198"/>
      <c r="C30" s="198"/>
      <c r="D30" s="198"/>
      <c r="E30" s="198"/>
      <c r="F30" s="198"/>
      <c r="G30" s="198"/>
      <c r="H30" s="198"/>
      <c r="I30" s="198"/>
      <c r="J30" s="198"/>
      <c r="K30" s="198"/>
      <c r="L30" s="198"/>
      <c r="M30" s="199"/>
    </row>
    <row r="31" spans="1:16" ht="18" customHeight="1" x14ac:dyDescent="0.2">
      <c r="A31" s="200"/>
      <c r="B31" s="201"/>
      <c r="C31" s="201"/>
      <c r="D31" s="201"/>
      <c r="E31" s="201"/>
      <c r="F31" s="201"/>
      <c r="G31" s="201"/>
      <c r="H31" s="201"/>
      <c r="I31" s="201"/>
      <c r="J31" s="201"/>
      <c r="K31" s="201"/>
      <c r="L31" s="201"/>
      <c r="M31" s="202"/>
    </row>
    <row r="32" spans="1:16" ht="18" customHeight="1" x14ac:dyDescent="0.2">
      <c r="A32" s="52"/>
      <c r="B32" s="46"/>
      <c r="C32" s="46"/>
      <c r="D32" s="17"/>
      <c r="E32" s="17"/>
      <c r="F32" s="17"/>
      <c r="G32" s="17"/>
      <c r="H32" s="17"/>
      <c r="I32" s="17"/>
      <c r="J32" s="17"/>
      <c r="K32" s="17"/>
      <c r="L32" s="17"/>
      <c r="M32" s="17"/>
    </row>
  </sheetData>
  <mergeCells count="3">
    <mergeCell ref="A20:M31"/>
    <mergeCell ref="K1:M1"/>
    <mergeCell ref="A6:B6"/>
  </mergeCells>
  <phoneticPr fontId="16"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tabSelected="1" zoomScale="90" zoomScaleNormal="90" workbookViewId="0">
      <selection activeCell="Q11" sqref="Q11"/>
    </sheetView>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48" t="str">
        <f>L2</f>
        <v>下游滞箱费结算单/内容页/到期预警</v>
      </c>
      <c r="B1" s="48"/>
      <c r="C1" s="48"/>
      <c r="D1" s="48"/>
      <c r="E1" s="48"/>
      <c r="F1" s="48"/>
      <c r="G1" s="108"/>
      <c r="H1" s="108"/>
      <c r="I1" s="108"/>
      <c r="J1" s="108"/>
      <c r="K1" s="138" t="s">
        <v>0</v>
      </c>
      <c r="L1" s="135" t="s">
        <v>135</v>
      </c>
      <c r="M1" s="140"/>
      <c r="N1" s="137"/>
    </row>
    <row r="2" spans="1:21" s="1" customFormat="1" ht="24.95" customHeight="1" x14ac:dyDescent="0.2">
      <c r="A2" s="48"/>
      <c r="B2" s="48"/>
      <c r="C2" s="48"/>
      <c r="D2" s="48"/>
      <c r="E2" s="48"/>
      <c r="F2" s="48"/>
      <c r="G2" s="108"/>
      <c r="H2" s="108"/>
      <c r="I2" s="108"/>
      <c r="J2" s="108"/>
      <c r="K2" s="7" t="s">
        <v>1</v>
      </c>
      <c r="L2" s="136" t="s">
        <v>146</v>
      </c>
      <c r="M2" s="139"/>
      <c r="N2" s="139"/>
    </row>
    <row r="3" spans="1:21" ht="18" customHeight="1" x14ac:dyDescent="0.2"/>
    <row r="4" spans="1:21" ht="18" customHeight="1" x14ac:dyDescent="0.2">
      <c r="A4" s="3"/>
      <c r="B4" s="3"/>
      <c r="C4" s="3"/>
      <c r="D4" s="3"/>
      <c r="E4" s="3"/>
      <c r="F4" s="3"/>
      <c r="G4" s="3"/>
      <c r="H4" s="3"/>
      <c r="I4" s="12" t="s">
        <v>145</v>
      </c>
      <c r="J4" s="11" t="s">
        <v>3</v>
      </c>
      <c r="K4" s="11" t="s">
        <v>4</v>
      </c>
      <c r="L4" s="12" t="s">
        <v>143</v>
      </c>
      <c r="M4" s="12" t="s">
        <v>5</v>
      </c>
      <c r="N4" s="12" t="s">
        <v>6</v>
      </c>
    </row>
    <row r="5" spans="1:21" ht="18" customHeight="1" x14ac:dyDescent="0.2"/>
    <row r="6" spans="1:21" ht="18" customHeight="1" x14ac:dyDescent="0.2">
      <c r="A6" s="192" t="s">
        <v>7</v>
      </c>
      <c r="B6" s="193"/>
      <c r="C6" s="77" t="s">
        <v>64</v>
      </c>
      <c r="D6" s="77" t="s">
        <v>118</v>
      </c>
      <c r="E6" s="5" t="s">
        <v>144</v>
      </c>
      <c r="F6" s="77" t="s">
        <v>85</v>
      </c>
      <c r="G6" s="76" t="s">
        <v>86</v>
      </c>
      <c r="H6" s="76" t="s">
        <v>74</v>
      </c>
      <c r="I6" s="16"/>
      <c r="J6" s="16"/>
      <c r="K6" s="16"/>
    </row>
    <row r="7" spans="1:21" ht="18" customHeight="1" x14ac:dyDescent="0.2">
      <c r="A7" s="13"/>
      <c r="B7" s="13"/>
      <c r="C7" s="55"/>
      <c r="D7" s="13"/>
      <c r="G7" s="16"/>
      <c r="H7" s="16"/>
      <c r="I7" s="16"/>
      <c r="J7" s="16"/>
      <c r="K7" s="16"/>
    </row>
    <row r="8" spans="1:21" ht="18" customHeight="1" x14ac:dyDescent="0.2">
      <c r="A8" s="16" t="s">
        <v>141</v>
      </c>
      <c r="C8" s="169">
        <f>SUM(E11:E12)</f>
        <v>11</v>
      </c>
      <c r="D8" s="227"/>
      <c r="E8" s="228"/>
    </row>
    <row r="9" spans="1:21" ht="18" customHeight="1" x14ac:dyDescent="0.2">
      <c r="A9" s="13"/>
      <c r="B9" s="13"/>
      <c r="C9" s="55"/>
      <c r="D9" s="13"/>
      <c r="G9" s="6"/>
      <c r="H9" s="6"/>
      <c r="I9" s="6"/>
      <c r="J9" s="6"/>
      <c r="K9" s="6"/>
      <c r="T9" s="16"/>
      <c r="U9" s="16"/>
    </row>
    <row r="10" spans="1:21" ht="18" customHeight="1" x14ac:dyDescent="0.2">
      <c r="A10" s="44" t="s">
        <v>32</v>
      </c>
      <c r="B10" s="203" t="s">
        <v>159</v>
      </c>
      <c r="C10" s="204"/>
      <c r="D10" s="44" t="s">
        <v>177</v>
      </c>
      <c r="E10" s="146" t="s">
        <v>165</v>
      </c>
      <c r="F10" s="6"/>
      <c r="G10" s="6"/>
      <c r="H10" s="6"/>
      <c r="I10" s="6"/>
      <c r="J10" s="6"/>
      <c r="K10" s="6"/>
      <c r="T10" s="16"/>
      <c r="U10" s="16"/>
    </row>
    <row r="11" spans="1:21" ht="18" customHeight="1" x14ac:dyDescent="0.2">
      <c r="A11" s="47">
        <v>1</v>
      </c>
      <c r="B11" s="132" t="s">
        <v>130</v>
      </c>
      <c r="C11" s="124"/>
      <c r="D11" s="145" t="s">
        <v>158</v>
      </c>
      <c r="E11" s="156">
        <v>5</v>
      </c>
      <c r="F11" s="6"/>
      <c r="G11" s="6"/>
      <c r="H11" s="6"/>
      <c r="I11" s="6"/>
      <c r="J11" s="6"/>
      <c r="K11" s="6"/>
      <c r="T11" s="16"/>
      <c r="U11" s="16"/>
    </row>
    <row r="12" spans="1:21" ht="18" customHeight="1" x14ac:dyDescent="0.2">
      <c r="A12" s="47">
        <v>2</v>
      </c>
      <c r="B12" s="132" t="s">
        <v>129</v>
      </c>
      <c r="C12" s="124"/>
      <c r="D12" s="145">
        <v>200975</v>
      </c>
      <c r="E12" s="156">
        <v>6</v>
      </c>
      <c r="F12" s="6"/>
      <c r="G12" s="6"/>
      <c r="H12" s="6"/>
      <c r="I12" s="6"/>
      <c r="J12" s="6"/>
      <c r="K12" s="6"/>
      <c r="T12" s="16"/>
      <c r="U12" s="16"/>
    </row>
    <row r="13" spans="1:21" ht="18" customHeight="1" x14ac:dyDescent="0.2">
      <c r="A13" s="13"/>
      <c r="B13" s="13"/>
      <c r="C13" s="55"/>
      <c r="D13" s="13"/>
      <c r="G13" s="6"/>
      <c r="H13" s="6"/>
      <c r="I13" s="6"/>
      <c r="J13" s="6"/>
      <c r="K13" s="6"/>
      <c r="T13" s="16"/>
      <c r="U13" s="16"/>
    </row>
    <row r="14" spans="1:21" ht="18" customHeight="1" x14ac:dyDescent="0.2">
      <c r="A14" s="13" t="s">
        <v>166</v>
      </c>
      <c r="B14" s="13"/>
      <c r="C14" s="55"/>
      <c r="D14" s="13"/>
      <c r="G14" s="6"/>
      <c r="H14" s="6"/>
      <c r="I14" s="6"/>
      <c r="J14" s="6"/>
      <c r="K14" s="6"/>
      <c r="T14" s="16"/>
      <c r="U14" s="16"/>
    </row>
    <row r="15" spans="1:21" s="16" customFormat="1" ht="18" customHeight="1" x14ac:dyDescent="0.2">
      <c r="A15" s="44" t="s">
        <v>32</v>
      </c>
      <c r="B15" s="44" t="s">
        <v>119</v>
      </c>
      <c r="C15" s="44" t="s">
        <v>116</v>
      </c>
      <c r="D15" s="117" t="s">
        <v>65</v>
      </c>
      <c r="E15" s="44" t="s">
        <v>178</v>
      </c>
      <c r="F15" s="146" t="s">
        <v>167</v>
      </c>
      <c r="G15" s="141"/>
      <c r="H15" s="118" t="s">
        <v>148</v>
      </c>
      <c r="I15" s="118" t="s">
        <v>174</v>
      </c>
      <c r="J15" s="130" t="s">
        <v>175</v>
      </c>
      <c r="K15" s="118" t="s">
        <v>185</v>
      </c>
      <c r="L15" s="118" t="s">
        <v>142</v>
      </c>
      <c r="T15" s="2"/>
      <c r="U15" s="2"/>
    </row>
    <row r="16" spans="1:21" ht="18" customHeight="1" x14ac:dyDescent="0.2">
      <c r="A16" s="47">
        <v>1</v>
      </c>
      <c r="B16" s="133" t="s">
        <v>120</v>
      </c>
      <c r="C16" s="132">
        <v>44677</v>
      </c>
      <c r="D16" s="131" t="s">
        <v>101</v>
      </c>
      <c r="E16" s="145">
        <v>230579</v>
      </c>
      <c r="F16" s="142" t="s">
        <v>152</v>
      </c>
      <c r="G16" s="143"/>
      <c r="H16" s="132">
        <v>44712</v>
      </c>
      <c r="I16" s="107">
        <v>35</v>
      </c>
      <c r="J16" s="107">
        <f>H16-C16</f>
        <v>35</v>
      </c>
      <c r="K16" s="107">
        <v>10</v>
      </c>
      <c r="L16" s="107">
        <f>I16-J16</f>
        <v>0</v>
      </c>
    </row>
    <row r="17" spans="1:17" ht="18" customHeight="1" x14ac:dyDescent="0.2">
      <c r="A17" s="47">
        <v>2</v>
      </c>
      <c r="B17" s="133">
        <v>80260518</v>
      </c>
      <c r="C17" s="132">
        <v>44682</v>
      </c>
      <c r="D17" s="131" t="s">
        <v>100</v>
      </c>
      <c r="E17" s="145">
        <v>230579</v>
      </c>
      <c r="F17" s="142" t="s">
        <v>152</v>
      </c>
      <c r="G17" s="143"/>
      <c r="H17" s="132">
        <v>44712</v>
      </c>
      <c r="I17" s="107">
        <v>35</v>
      </c>
      <c r="J17" s="107">
        <f t="shared" ref="J17:J20" si="0">H17-C17</f>
        <v>30</v>
      </c>
      <c r="K17" s="107">
        <v>10</v>
      </c>
      <c r="L17" s="107">
        <f t="shared" ref="L17:L20" si="1">I17-J17</f>
        <v>5</v>
      </c>
    </row>
    <row r="18" spans="1:17" ht="18" customHeight="1" x14ac:dyDescent="0.2">
      <c r="A18" s="47">
        <v>3</v>
      </c>
      <c r="B18" s="133">
        <v>80260518</v>
      </c>
      <c r="C18" s="132">
        <v>44682</v>
      </c>
      <c r="D18" s="131" t="s">
        <v>102</v>
      </c>
      <c r="E18" s="145">
        <v>230579</v>
      </c>
      <c r="F18" s="142" t="s">
        <v>152</v>
      </c>
      <c r="G18" s="143"/>
      <c r="H18" s="132">
        <v>44712</v>
      </c>
      <c r="I18" s="107">
        <v>35</v>
      </c>
      <c r="J18" s="107">
        <f t="shared" si="0"/>
        <v>30</v>
      </c>
      <c r="K18" s="107">
        <v>10</v>
      </c>
      <c r="L18" s="107">
        <f t="shared" si="1"/>
        <v>5</v>
      </c>
    </row>
    <row r="19" spans="1:17" ht="18" customHeight="1" x14ac:dyDescent="0.2">
      <c r="A19" s="47">
        <v>4</v>
      </c>
      <c r="B19" s="133" t="s">
        <v>121</v>
      </c>
      <c r="C19" s="132">
        <v>44685</v>
      </c>
      <c r="D19" s="131" t="s">
        <v>66</v>
      </c>
      <c r="E19" s="145">
        <v>230586</v>
      </c>
      <c r="F19" s="125" t="s">
        <v>168</v>
      </c>
      <c r="G19" s="143"/>
      <c r="H19" s="132">
        <v>44712</v>
      </c>
      <c r="I19" s="107">
        <v>35</v>
      </c>
      <c r="J19" s="107">
        <f t="shared" si="0"/>
        <v>27</v>
      </c>
      <c r="K19" s="107">
        <v>10</v>
      </c>
      <c r="L19" s="107">
        <f t="shared" si="1"/>
        <v>8</v>
      </c>
    </row>
    <row r="20" spans="1:17" ht="18" customHeight="1" x14ac:dyDescent="0.2">
      <c r="A20" s="47">
        <v>5</v>
      </c>
      <c r="B20" s="133">
        <v>80260518</v>
      </c>
      <c r="C20" s="132">
        <v>44687</v>
      </c>
      <c r="D20" s="131" t="s">
        <v>67</v>
      </c>
      <c r="E20" s="145">
        <v>230586</v>
      </c>
      <c r="F20" s="125" t="s">
        <v>168</v>
      </c>
      <c r="G20" s="143"/>
      <c r="H20" s="132">
        <v>44712</v>
      </c>
      <c r="I20" s="107">
        <v>35</v>
      </c>
      <c r="J20" s="107">
        <f t="shared" si="0"/>
        <v>25</v>
      </c>
      <c r="K20" s="107">
        <v>10</v>
      </c>
      <c r="L20" s="107">
        <f t="shared" si="1"/>
        <v>10</v>
      </c>
    </row>
    <row r="21" spans="1:17" ht="18" customHeight="1" x14ac:dyDescent="0.2">
      <c r="A21" s="49"/>
      <c r="B21" s="50"/>
      <c r="C21" s="51"/>
      <c r="D21" s="52"/>
      <c r="E21" s="6"/>
      <c r="F21" s="53"/>
      <c r="G21" s="54"/>
      <c r="H21" s="54"/>
      <c r="I21" s="54"/>
      <c r="J21" s="54"/>
      <c r="K21" s="54"/>
      <c r="L21" s="54"/>
      <c r="N21" s="54"/>
    </row>
    <row r="22" spans="1:17" ht="18" customHeight="1" x14ac:dyDescent="0.2">
      <c r="A22" s="194" t="s">
        <v>179</v>
      </c>
      <c r="B22" s="195"/>
      <c r="C22" s="195"/>
      <c r="D22" s="195"/>
      <c r="E22" s="195"/>
      <c r="F22" s="195"/>
      <c r="G22" s="195"/>
      <c r="H22" s="195"/>
      <c r="I22" s="195"/>
      <c r="J22" s="195"/>
      <c r="K22" s="195"/>
      <c r="L22" s="195"/>
      <c r="M22" s="195"/>
      <c r="N22" s="196"/>
      <c r="O22" s="17"/>
      <c r="P22" s="17"/>
      <c r="Q22" s="17"/>
    </row>
    <row r="23" spans="1:17" ht="18" customHeight="1" x14ac:dyDescent="0.2">
      <c r="A23" s="197"/>
      <c r="B23" s="198"/>
      <c r="C23" s="198"/>
      <c r="D23" s="198"/>
      <c r="E23" s="198"/>
      <c r="F23" s="198"/>
      <c r="G23" s="198"/>
      <c r="H23" s="198"/>
      <c r="I23" s="198"/>
      <c r="J23" s="198"/>
      <c r="K23" s="198"/>
      <c r="L23" s="198"/>
      <c r="M23" s="198"/>
      <c r="N23" s="199"/>
      <c r="O23" s="17"/>
      <c r="P23" s="17"/>
      <c r="Q23" s="17"/>
    </row>
    <row r="24" spans="1:17" ht="18" customHeight="1" x14ac:dyDescent="0.2">
      <c r="A24" s="197"/>
      <c r="B24" s="198"/>
      <c r="C24" s="198"/>
      <c r="D24" s="198"/>
      <c r="E24" s="198"/>
      <c r="F24" s="198"/>
      <c r="G24" s="198"/>
      <c r="H24" s="198"/>
      <c r="I24" s="198"/>
      <c r="J24" s="198"/>
      <c r="K24" s="198"/>
      <c r="L24" s="198"/>
      <c r="M24" s="198"/>
      <c r="N24" s="199"/>
      <c r="O24" s="17"/>
      <c r="P24" s="17"/>
      <c r="Q24" s="17"/>
    </row>
    <row r="25" spans="1:17" ht="18" customHeight="1" x14ac:dyDescent="0.2">
      <c r="A25" s="197"/>
      <c r="B25" s="198"/>
      <c r="C25" s="198"/>
      <c r="D25" s="198"/>
      <c r="E25" s="198"/>
      <c r="F25" s="198"/>
      <c r="G25" s="198"/>
      <c r="H25" s="198"/>
      <c r="I25" s="198"/>
      <c r="J25" s="198"/>
      <c r="K25" s="198"/>
      <c r="L25" s="198"/>
      <c r="M25" s="198"/>
      <c r="N25" s="199"/>
      <c r="O25" s="17"/>
      <c r="P25" s="17"/>
      <c r="Q25" s="17"/>
    </row>
    <row r="26" spans="1:17" ht="18" customHeight="1" x14ac:dyDescent="0.2">
      <c r="A26" s="197"/>
      <c r="B26" s="198"/>
      <c r="C26" s="198"/>
      <c r="D26" s="198"/>
      <c r="E26" s="198"/>
      <c r="F26" s="198"/>
      <c r="G26" s="198"/>
      <c r="H26" s="198"/>
      <c r="I26" s="198"/>
      <c r="J26" s="198"/>
      <c r="K26" s="198"/>
      <c r="L26" s="198"/>
      <c r="M26" s="198"/>
      <c r="N26" s="199"/>
      <c r="O26" s="17"/>
      <c r="P26" s="17"/>
      <c r="Q26" s="17"/>
    </row>
    <row r="27" spans="1:17" ht="18" customHeight="1" x14ac:dyDescent="0.2">
      <c r="A27" s="197"/>
      <c r="B27" s="198"/>
      <c r="C27" s="198"/>
      <c r="D27" s="198"/>
      <c r="E27" s="198"/>
      <c r="F27" s="198"/>
      <c r="G27" s="198"/>
      <c r="H27" s="198"/>
      <c r="I27" s="198"/>
      <c r="J27" s="198"/>
      <c r="K27" s="198"/>
      <c r="L27" s="198"/>
      <c r="M27" s="198"/>
      <c r="N27" s="199"/>
      <c r="O27" s="17"/>
      <c r="P27" s="17"/>
      <c r="Q27" s="17"/>
    </row>
    <row r="28" spans="1:17" ht="18" customHeight="1" x14ac:dyDescent="0.2">
      <c r="A28" s="197"/>
      <c r="B28" s="198"/>
      <c r="C28" s="198"/>
      <c r="D28" s="198"/>
      <c r="E28" s="198"/>
      <c r="F28" s="198"/>
      <c r="G28" s="198"/>
      <c r="H28" s="198"/>
      <c r="I28" s="198"/>
      <c r="J28" s="198"/>
      <c r="K28" s="198"/>
      <c r="L28" s="198"/>
      <c r="M28" s="198"/>
      <c r="N28" s="199"/>
      <c r="O28" s="17"/>
      <c r="P28" s="17"/>
      <c r="Q28" s="17"/>
    </row>
    <row r="29" spans="1:17" ht="18" customHeight="1" x14ac:dyDescent="0.2">
      <c r="A29" s="197"/>
      <c r="B29" s="198"/>
      <c r="C29" s="198"/>
      <c r="D29" s="198"/>
      <c r="E29" s="198"/>
      <c r="F29" s="198"/>
      <c r="G29" s="198"/>
      <c r="H29" s="198"/>
      <c r="I29" s="198"/>
      <c r="J29" s="198"/>
      <c r="K29" s="198"/>
      <c r="L29" s="198"/>
      <c r="M29" s="198"/>
      <c r="N29" s="199"/>
      <c r="O29" s="17"/>
      <c r="P29" s="17"/>
      <c r="Q29" s="17"/>
    </row>
    <row r="30" spans="1:17" ht="18" customHeight="1" x14ac:dyDescent="0.2">
      <c r="A30" s="197"/>
      <c r="B30" s="198"/>
      <c r="C30" s="198"/>
      <c r="D30" s="198"/>
      <c r="E30" s="198"/>
      <c r="F30" s="198"/>
      <c r="G30" s="198"/>
      <c r="H30" s="198"/>
      <c r="I30" s="198"/>
      <c r="J30" s="198"/>
      <c r="K30" s="198"/>
      <c r="L30" s="198"/>
      <c r="M30" s="198"/>
      <c r="N30" s="199"/>
      <c r="O30" s="17"/>
      <c r="P30" s="17"/>
      <c r="Q30" s="17"/>
    </row>
    <row r="31" spans="1:17" ht="18" customHeight="1" x14ac:dyDescent="0.2">
      <c r="A31" s="197"/>
      <c r="B31" s="198"/>
      <c r="C31" s="198"/>
      <c r="D31" s="198"/>
      <c r="E31" s="198"/>
      <c r="F31" s="198"/>
      <c r="G31" s="198"/>
      <c r="H31" s="198"/>
      <c r="I31" s="198"/>
      <c r="J31" s="198"/>
      <c r="K31" s="198"/>
      <c r="L31" s="198"/>
      <c r="M31" s="198"/>
      <c r="N31" s="199"/>
      <c r="O31" s="17"/>
      <c r="P31" s="17"/>
      <c r="Q31" s="17"/>
    </row>
    <row r="32" spans="1:17" ht="18" customHeight="1" x14ac:dyDescent="0.2">
      <c r="A32" s="197"/>
      <c r="B32" s="198"/>
      <c r="C32" s="198"/>
      <c r="D32" s="198"/>
      <c r="E32" s="198"/>
      <c r="F32" s="198"/>
      <c r="G32" s="198"/>
      <c r="H32" s="198"/>
      <c r="I32" s="198"/>
      <c r="J32" s="198"/>
      <c r="K32" s="198"/>
      <c r="L32" s="198"/>
      <c r="M32" s="198"/>
      <c r="N32" s="199"/>
      <c r="O32" s="17"/>
      <c r="P32" s="17"/>
      <c r="Q32" s="17"/>
    </row>
    <row r="33" spans="1:18" ht="18" customHeight="1" x14ac:dyDescent="0.2">
      <c r="A33" s="197"/>
      <c r="B33" s="198"/>
      <c r="C33" s="198"/>
      <c r="D33" s="198"/>
      <c r="E33" s="198"/>
      <c r="F33" s="198"/>
      <c r="G33" s="198"/>
      <c r="H33" s="198"/>
      <c r="I33" s="198"/>
      <c r="J33" s="198"/>
      <c r="K33" s="198"/>
      <c r="L33" s="198"/>
      <c r="M33" s="198"/>
      <c r="N33" s="199"/>
      <c r="O33" s="17"/>
      <c r="P33" s="17"/>
      <c r="Q33" s="17"/>
      <c r="R33" s="17"/>
    </row>
    <row r="34" spans="1:18" ht="18" customHeight="1" x14ac:dyDescent="0.2">
      <c r="A34" s="197"/>
      <c r="B34" s="198"/>
      <c r="C34" s="198"/>
      <c r="D34" s="198"/>
      <c r="E34" s="198"/>
      <c r="F34" s="198"/>
      <c r="G34" s="198"/>
      <c r="H34" s="198"/>
      <c r="I34" s="198"/>
      <c r="J34" s="198"/>
      <c r="K34" s="198"/>
      <c r="L34" s="198"/>
      <c r="M34" s="198"/>
      <c r="N34" s="199"/>
      <c r="O34" s="17"/>
      <c r="P34" s="17"/>
      <c r="Q34" s="17"/>
      <c r="R34" s="17"/>
    </row>
    <row r="35" spans="1:18" ht="18" customHeight="1" x14ac:dyDescent="0.2">
      <c r="A35" s="197"/>
      <c r="B35" s="198"/>
      <c r="C35" s="198"/>
      <c r="D35" s="198"/>
      <c r="E35" s="198"/>
      <c r="F35" s="198"/>
      <c r="G35" s="198"/>
      <c r="H35" s="198"/>
      <c r="I35" s="198"/>
      <c r="J35" s="198"/>
      <c r="K35" s="198"/>
      <c r="L35" s="198"/>
      <c r="M35" s="198"/>
      <c r="N35" s="199"/>
      <c r="O35" s="17"/>
      <c r="P35" s="17"/>
      <c r="Q35" s="17"/>
      <c r="R35" s="17"/>
    </row>
    <row r="36" spans="1:18" ht="18" customHeight="1" x14ac:dyDescent="0.2">
      <c r="A36" s="197"/>
      <c r="B36" s="198"/>
      <c r="C36" s="198"/>
      <c r="D36" s="198"/>
      <c r="E36" s="198"/>
      <c r="F36" s="198"/>
      <c r="G36" s="198"/>
      <c r="H36" s="198"/>
      <c r="I36" s="198"/>
      <c r="J36" s="198"/>
      <c r="K36" s="198"/>
      <c r="L36" s="198"/>
      <c r="M36" s="198"/>
      <c r="N36" s="199"/>
      <c r="O36" s="17"/>
      <c r="P36" s="17"/>
      <c r="Q36" s="17"/>
      <c r="R36" s="17"/>
    </row>
    <row r="37" spans="1:18" ht="18" customHeight="1" x14ac:dyDescent="0.2">
      <c r="A37" s="200"/>
      <c r="B37" s="201"/>
      <c r="C37" s="201"/>
      <c r="D37" s="201"/>
      <c r="E37" s="201"/>
      <c r="F37" s="201"/>
      <c r="G37" s="201"/>
      <c r="H37" s="201"/>
      <c r="I37" s="201"/>
      <c r="J37" s="201"/>
      <c r="K37" s="201"/>
      <c r="L37" s="201"/>
      <c r="M37" s="201"/>
      <c r="N37" s="202"/>
      <c r="O37" s="17"/>
      <c r="P37" s="17"/>
      <c r="Q37" s="17"/>
      <c r="R37" s="17"/>
    </row>
    <row r="38" spans="1:18" ht="18" customHeight="1" x14ac:dyDescent="0.2">
      <c r="A38" s="45"/>
      <c r="B38" s="46"/>
      <c r="C38" s="46"/>
      <c r="D38" s="17"/>
      <c r="E38" s="17"/>
      <c r="F38" s="17"/>
      <c r="G38" s="17"/>
      <c r="H38" s="17"/>
      <c r="I38" s="17"/>
      <c r="J38" s="17"/>
      <c r="K38" s="17"/>
      <c r="L38" s="17"/>
      <c r="M38" s="17"/>
      <c r="N38" s="17"/>
      <c r="O38" s="17"/>
      <c r="P38" s="17"/>
      <c r="Q38" s="17"/>
      <c r="R38" s="17"/>
    </row>
  </sheetData>
  <mergeCells count="3">
    <mergeCell ref="A22:N37"/>
    <mergeCell ref="A6:B6"/>
    <mergeCell ref="B10:C10"/>
  </mergeCells>
  <phoneticPr fontId="16"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C2897-8EB8-4A8D-A4DE-37B13F116E7D}">
  <sheetPr>
    <tabColor rgb="FF92D050"/>
    <pageSetUpPr fitToPage="1"/>
  </sheetPr>
  <dimension ref="A1:K15"/>
  <sheetViews>
    <sheetView showGridLines="0" zoomScale="90" zoomScaleNormal="90" workbookViewId="0">
      <selection activeCell="D7" sqref="D7"/>
    </sheetView>
  </sheetViews>
  <sheetFormatPr defaultColWidth="8.875" defaultRowHeight="16.5" x14ac:dyDescent="0.2"/>
  <cols>
    <col min="1" max="21" width="12.625" style="74" customWidth="1"/>
    <col min="22" max="16384" width="8.875" style="74"/>
  </cols>
  <sheetData>
    <row r="1" spans="1:11" s="66" customFormat="1" ht="24.95" customHeight="1" x14ac:dyDescent="0.2">
      <c r="A1" s="206" t="str">
        <f>I2</f>
        <v>下游滞箱费结算单/内容页/审批记录</v>
      </c>
      <c r="B1" s="206"/>
      <c r="C1" s="206"/>
      <c r="D1" s="206"/>
      <c r="E1" s="65"/>
      <c r="H1" s="67" t="s">
        <v>0</v>
      </c>
      <c r="I1" s="207" t="s">
        <v>135</v>
      </c>
      <c r="J1" s="208"/>
      <c r="K1" s="209"/>
    </row>
    <row r="2" spans="1:11" s="66" customFormat="1" ht="24.95" customHeight="1" x14ac:dyDescent="0.2">
      <c r="A2" s="206"/>
      <c r="B2" s="206"/>
      <c r="C2" s="206"/>
      <c r="D2" s="206"/>
      <c r="E2" s="65"/>
      <c r="H2" s="67" t="s">
        <v>1</v>
      </c>
      <c r="I2" s="210" t="s">
        <v>138</v>
      </c>
      <c r="J2" s="211"/>
      <c r="K2" s="212"/>
    </row>
    <row r="3" spans="1:11" ht="18" customHeight="1" x14ac:dyDescent="0.2"/>
    <row r="4" spans="1:11" ht="18" customHeight="1" x14ac:dyDescent="0.2">
      <c r="A4" s="75"/>
      <c r="B4" s="75"/>
      <c r="C4" s="75"/>
      <c r="D4" s="75"/>
      <c r="E4" s="75"/>
      <c r="F4" s="12" t="s">
        <v>145</v>
      </c>
      <c r="G4" s="11" t="s">
        <v>3</v>
      </c>
      <c r="H4" s="11" t="s">
        <v>4</v>
      </c>
      <c r="I4" s="12" t="s">
        <v>143</v>
      </c>
      <c r="J4" s="12" t="s">
        <v>5</v>
      </c>
      <c r="K4" s="12" t="s">
        <v>6</v>
      </c>
    </row>
    <row r="5" spans="1:11" ht="18" customHeight="1" x14ac:dyDescent="0.2"/>
    <row r="6" spans="1:11" ht="18" customHeight="1" x14ac:dyDescent="0.2">
      <c r="A6" s="76" t="s">
        <v>7</v>
      </c>
      <c r="B6" s="76" t="s">
        <v>64</v>
      </c>
      <c r="C6" s="77" t="s">
        <v>118</v>
      </c>
      <c r="D6" s="77" t="s">
        <v>144</v>
      </c>
      <c r="E6" s="5" t="s">
        <v>85</v>
      </c>
      <c r="F6" s="76" t="s">
        <v>86</v>
      </c>
      <c r="G6" s="76" t="s">
        <v>74</v>
      </c>
    </row>
    <row r="7" spans="1:11" ht="18" customHeight="1" x14ac:dyDescent="0.2">
      <c r="A7" s="78"/>
      <c r="B7" s="78"/>
    </row>
    <row r="8" spans="1:11" ht="18" customHeight="1" x14ac:dyDescent="0.2">
      <c r="A8" s="213" t="s">
        <v>83</v>
      </c>
      <c r="B8" s="214"/>
      <c r="C8" s="214"/>
      <c r="D8" s="214"/>
      <c r="E8" s="214"/>
      <c r="F8" s="214"/>
      <c r="G8" s="214"/>
      <c r="H8" s="214"/>
      <c r="I8" s="214"/>
      <c r="J8" s="214"/>
      <c r="K8" s="215"/>
    </row>
    <row r="9" spans="1:11" ht="18" customHeight="1" x14ac:dyDescent="0.2">
      <c r="A9" s="216"/>
      <c r="B9" s="217"/>
      <c r="C9" s="217"/>
      <c r="D9" s="217"/>
      <c r="E9" s="217"/>
      <c r="F9" s="217"/>
      <c r="G9" s="217"/>
      <c r="H9" s="217"/>
      <c r="I9" s="217"/>
      <c r="J9" s="217"/>
      <c r="K9" s="218"/>
    </row>
    <row r="10" spans="1:11" ht="18" customHeight="1" x14ac:dyDescent="0.2">
      <c r="A10" s="219"/>
      <c r="B10" s="219"/>
      <c r="C10" s="96"/>
      <c r="D10" s="220"/>
      <c r="E10" s="220"/>
      <c r="F10" s="97"/>
      <c r="G10" s="97"/>
      <c r="H10" s="97"/>
      <c r="I10" s="97"/>
      <c r="J10" s="97"/>
      <c r="K10" s="97"/>
    </row>
    <row r="11" spans="1:11" ht="18" customHeight="1" x14ac:dyDescent="0.2">
      <c r="A11" s="205" t="s">
        <v>93</v>
      </c>
      <c r="B11" s="205"/>
      <c r="C11" s="205"/>
      <c r="D11" s="205"/>
      <c r="E11" s="205"/>
      <c r="F11" s="205"/>
      <c r="G11" s="205"/>
      <c r="H11" s="205"/>
      <c r="I11" s="205"/>
      <c r="J11" s="205"/>
      <c r="K11" s="205"/>
    </row>
    <row r="12" spans="1:11" ht="18" customHeight="1" x14ac:dyDescent="0.2">
      <c r="A12" s="205"/>
      <c r="B12" s="205"/>
      <c r="C12" s="205"/>
      <c r="D12" s="205"/>
      <c r="E12" s="205"/>
      <c r="F12" s="205"/>
      <c r="G12" s="205"/>
      <c r="H12" s="205"/>
      <c r="I12" s="205"/>
      <c r="J12" s="205"/>
      <c r="K12" s="205"/>
    </row>
    <row r="13" spans="1:11" ht="18" customHeight="1" x14ac:dyDescent="0.2">
      <c r="A13" s="205"/>
      <c r="B13" s="205"/>
      <c r="C13" s="205"/>
      <c r="D13" s="205"/>
      <c r="E13" s="205"/>
      <c r="F13" s="205"/>
      <c r="G13" s="205"/>
      <c r="H13" s="205"/>
      <c r="I13" s="205"/>
      <c r="J13" s="205"/>
      <c r="K13" s="205"/>
    </row>
    <row r="14" spans="1:11" ht="18" customHeight="1" x14ac:dyDescent="0.2">
      <c r="A14" s="205"/>
      <c r="B14" s="205"/>
      <c r="C14" s="205"/>
      <c r="D14" s="205"/>
      <c r="E14" s="205"/>
      <c r="F14" s="205"/>
      <c r="G14" s="205"/>
      <c r="H14" s="205"/>
      <c r="I14" s="205"/>
      <c r="J14" s="205"/>
      <c r="K14" s="205"/>
    </row>
    <row r="15" spans="1:11" ht="18" customHeight="1" x14ac:dyDescent="0.2">
      <c r="A15" s="205"/>
      <c r="B15" s="205"/>
      <c r="C15" s="205"/>
      <c r="D15" s="205"/>
      <c r="E15" s="205"/>
      <c r="F15" s="205"/>
      <c r="G15" s="205"/>
      <c r="H15" s="205"/>
      <c r="I15" s="205"/>
      <c r="J15" s="205"/>
      <c r="K15" s="205"/>
    </row>
  </sheetData>
  <mergeCells count="7">
    <mergeCell ref="A11:K15"/>
    <mergeCell ref="A1:D2"/>
    <mergeCell ref="I1:K1"/>
    <mergeCell ref="I2:K2"/>
    <mergeCell ref="A8:K9"/>
    <mergeCell ref="A10:B10"/>
    <mergeCell ref="D10:E10"/>
  </mergeCells>
  <phoneticPr fontId="16" type="noConversion"/>
  <pageMargins left="0.25" right="0.25" top="0.34" bottom="0.37" header="0.3" footer="0.3"/>
  <pageSetup paperSize="9" scale="50"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1323E-05C3-46AF-A025-380127037BA7}">
  <sheetPr>
    <tabColor rgb="FF92D050"/>
    <pageSetUpPr fitToPage="1"/>
  </sheetPr>
  <dimension ref="A1:M21"/>
  <sheetViews>
    <sheetView showGridLines="0" zoomScale="90" zoomScaleNormal="90" workbookViewId="0">
      <selection activeCell="E7" sqref="E7"/>
    </sheetView>
  </sheetViews>
  <sheetFormatPr defaultColWidth="8.875" defaultRowHeight="16.5" x14ac:dyDescent="0.2"/>
  <cols>
    <col min="1" max="2" width="6.625" style="74" customWidth="1"/>
    <col min="3" max="18" width="12.625" style="74" customWidth="1"/>
    <col min="19" max="16384" width="8.875" style="74"/>
  </cols>
  <sheetData>
    <row r="1" spans="1:13" s="66" customFormat="1" ht="24.95" customHeight="1" x14ac:dyDescent="0.2">
      <c r="A1" s="206" t="str">
        <f>J2</f>
        <v>下游滞箱费结算单/内容页/快递信息</v>
      </c>
      <c r="B1" s="206"/>
      <c r="C1" s="206"/>
      <c r="D1" s="206"/>
      <c r="E1" s="65"/>
      <c r="I1" s="67" t="s">
        <v>0</v>
      </c>
      <c r="J1" s="68" t="s">
        <v>135</v>
      </c>
      <c r="K1" s="69"/>
      <c r="L1" s="70"/>
    </row>
    <row r="2" spans="1:13" s="66" customFormat="1" ht="24.95" customHeight="1" x14ac:dyDescent="0.2">
      <c r="A2" s="206"/>
      <c r="B2" s="206"/>
      <c r="C2" s="206"/>
      <c r="D2" s="206"/>
      <c r="E2" s="65"/>
      <c r="I2" s="67" t="s">
        <v>1</v>
      </c>
      <c r="J2" s="71" t="s">
        <v>139</v>
      </c>
      <c r="K2" s="72"/>
      <c r="L2" s="73"/>
    </row>
    <row r="3" spans="1:13" ht="18" customHeight="1" x14ac:dyDescent="0.2"/>
    <row r="4" spans="1:13" ht="18" customHeight="1" x14ac:dyDescent="0.2">
      <c r="A4" s="75"/>
      <c r="B4" s="75"/>
      <c r="C4" s="75"/>
      <c r="D4" s="75"/>
      <c r="E4" s="75"/>
      <c r="F4" s="75"/>
      <c r="G4" s="12" t="s">
        <v>145</v>
      </c>
      <c r="H4" s="11" t="s">
        <v>3</v>
      </c>
      <c r="I4" s="11" t="s">
        <v>4</v>
      </c>
      <c r="J4" s="12" t="s">
        <v>143</v>
      </c>
      <c r="K4" s="12" t="s">
        <v>5</v>
      </c>
      <c r="L4" s="12" t="s">
        <v>6</v>
      </c>
    </row>
    <row r="5" spans="1:13" ht="18" customHeight="1" x14ac:dyDescent="0.2"/>
    <row r="6" spans="1:13" ht="18" customHeight="1" x14ac:dyDescent="0.2">
      <c r="A6" s="221" t="s">
        <v>7</v>
      </c>
      <c r="B6" s="222"/>
      <c r="C6" s="76" t="s">
        <v>64</v>
      </c>
      <c r="D6" s="77" t="s">
        <v>118</v>
      </c>
      <c r="E6" s="77" t="s">
        <v>144</v>
      </c>
      <c r="F6" s="77" t="s">
        <v>85</v>
      </c>
      <c r="G6" s="5" t="s">
        <v>86</v>
      </c>
      <c r="H6" s="76" t="s">
        <v>74</v>
      </c>
    </row>
    <row r="7" spans="1:13" ht="18" customHeight="1" x14ac:dyDescent="0.2">
      <c r="A7" s="78"/>
      <c r="B7" s="78"/>
    </row>
    <row r="8" spans="1:13" ht="18" customHeight="1" x14ac:dyDescent="0.2">
      <c r="A8" s="223"/>
      <c r="B8" s="224"/>
      <c r="C8" s="225"/>
      <c r="D8" s="79" t="s">
        <v>75</v>
      </c>
      <c r="K8" s="80" t="s">
        <v>76</v>
      </c>
      <c r="L8" s="81" t="s">
        <v>77</v>
      </c>
    </row>
    <row r="9" spans="1:13" ht="18" customHeight="1" x14ac:dyDescent="0.2">
      <c r="A9" s="82"/>
      <c r="B9" s="83" t="s">
        <v>32</v>
      </c>
      <c r="C9" s="84" t="s">
        <v>78</v>
      </c>
      <c r="D9" s="85"/>
      <c r="E9" s="82" t="s">
        <v>87</v>
      </c>
      <c r="F9" s="86" t="s">
        <v>88</v>
      </c>
      <c r="G9" s="86" t="s">
        <v>89</v>
      </c>
      <c r="H9" s="84" t="s">
        <v>79</v>
      </c>
      <c r="I9" s="87"/>
      <c r="J9" s="87"/>
      <c r="K9" s="87"/>
      <c r="L9" s="85"/>
    </row>
    <row r="10" spans="1:13" ht="18" customHeight="1" x14ac:dyDescent="0.2">
      <c r="A10" s="88" t="s">
        <v>33</v>
      </c>
      <c r="B10" s="89">
        <v>1</v>
      </c>
      <c r="C10" s="90" t="s">
        <v>80</v>
      </c>
      <c r="D10" s="91"/>
      <c r="E10" s="92">
        <v>43853</v>
      </c>
      <c r="F10" s="93" t="s">
        <v>90</v>
      </c>
      <c r="G10" s="100" t="s">
        <v>91</v>
      </c>
      <c r="H10" s="71"/>
      <c r="I10" s="72"/>
      <c r="J10" s="72"/>
      <c r="K10" s="72"/>
      <c r="L10" s="73"/>
    </row>
    <row r="11" spans="1:13" ht="18" customHeight="1" x14ac:dyDescent="0.2">
      <c r="A11" s="88" t="s">
        <v>33</v>
      </c>
      <c r="B11" s="89">
        <v>2</v>
      </c>
      <c r="C11" s="90" t="s">
        <v>81</v>
      </c>
      <c r="D11" s="91"/>
      <c r="E11" s="92">
        <v>43854</v>
      </c>
      <c r="F11" s="93" t="s">
        <v>90</v>
      </c>
      <c r="G11" s="100" t="s">
        <v>92</v>
      </c>
      <c r="H11" s="71"/>
      <c r="I11" s="72"/>
      <c r="J11" s="72"/>
      <c r="K11" s="72"/>
      <c r="L11" s="73"/>
    </row>
    <row r="12" spans="1:13" ht="18" customHeight="1" x14ac:dyDescent="0.2">
      <c r="H12" s="94"/>
      <c r="I12" s="95"/>
      <c r="J12" s="95"/>
      <c r="K12" s="95"/>
      <c r="L12" s="95"/>
      <c r="M12" s="95"/>
    </row>
    <row r="13" spans="1:13" ht="79.5" customHeight="1" x14ac:dyDescent="0.2">
      <c r="A13" s="226" t="s">
        <v>82</v>
      </c>
      <c r="B13" s="226"/>
      <c r="C13" s="226"/>
      <c r="D13" s="226"/>
      <c r="E13" s="226"/>
      <c r="F13" s="226"/>
      <c r="G13" s="226"/>
      <c r="H13" s="226"/>
      <c r="I13" s="226"/>
      <c r="J13" s="226"/>
      <c r="K13" s="226"/>
      <c r="L13" s="226"/>
      <c r="M13" s="95"/>
    </row>
    <row r="14" spans="1:13" ht="18" customHeight="1" x14ac:dyDescent="0.2">
      <c r="A14" s="94"/>
      <c r="B14" s="94"/>
      <c r="C14" s="94"/>
      <c r="D14" s="94"/>
      <c r="E14" s="94"/>
      <c r="F14" s="94"/>
      <c r="G14" s="94"/>
      <c r="H14" s="94"/>
      <c r="I14" s="94"/>
      <c r="J14" s="94"/>
      <c r="K14" s="94"/>
      <c r="L14" s="94"/>
      <c r="M14" s="94"/>
    </row>
    <row r="15" spans="1:13" ht="18" customHeight="1" x14ac:dyDescent="0.2">
      <c r="A15" s="94"/>
      <c r="B15" s="94"/>
      <c r="C15" s="94"/>
      <c r="D15" s="94"/>
      <c r="E15" s="94"/>
      <c r="F15" s="94"/>
      <c r="G15" s="94"/>
      <c r="H15" s="94"/>
      <c r="I15" s="94"/>
      <c r="J15" s="94"/>
      <c r="K15" s="94"/>
      <c r="L15" s="94"/>
      <c r="M15" s="94"/>
    </row>
    <row r="16" spans="1:13" ht="18" customHeight="1" x14ac:dyDescent="0.2">
      <c r="A16" s="94"/>
      <c r="B16" s="94"/>
      <c r="C16" s="94"/>
      <c r="D16" s="94"/>
      <c r="E16" s="94"/>
      <c r="F16" s="94"/>
      <c r="G16" s="94"/>
      <c r="H16" s="94"/>
      <c r="I16" s="94"/>
      <c r="J16" s="94"/>
      <c r="K16" s="94"/>
      <c r="L16" s="94"/>
      <c r="M16" s="94"/>
    </row>
    <row r="17" spans="1:13" ht="18" customHeight="1" x14ac:dyDescent="0.2">
      <c r="A17" s="94"/>
      <c r="B17" s="94"/>
      <c r="C17" s="94"/>
      <c r="D17" s="94"/>
      <c r="E17" s="94"/>
      <c r="F17" s="94"/>
      <c r="G17" s="94"/>
      <c r="H17" s="94"/>
      <c r="I17" s="94"/>
      <c r="J17" s="94"/>
      <c r="K17" s="94"/>
      <c r="L17" s="94"/>
      <c r="M17" s="94"/>
    </row>
    <row r="18" spans="1:13" ht="18" customHeight="1" x14ac:dyDescent="0.2">
      <c r="A18" s="94"/>
      <c r="B18" s="94"/>
      <c r="C18" s="94"/>
      <c r="D18" s="94"/>
      <c r="E18" s="94"/>
      <c r="F18" s="94"/>
      <c r="G18" s="94"/>
      <c r="H18" s="94"/>
      <c r="I18" s="94"/>
      <c r="J18" s="94"/>
      <c r="K18" s="94"/>
      <c r="L18" s="94"/>
      <c r="M18" s="94"/>
    </row>
    <row r="19" spans="1:13" ht="18" customHeight="1" x14ac:dyDescent="0.2">
      <c r="A19" s="94"/>
      <c r="B19" s="94"/>
      <c r="C19" s="94"/>
      <c r="D19" s="94"/>
      <c r="E19" s="94"/>
      <c r="F19" s="94"/>
      <c r="G19" s="94"/>
      <c r="H19" s="94"/>
      <c r="I19" s="94"/>
      <c r="J19" s="94"/>
      <c r="K19" s="94"/>
      <c r="L19" s="94"/>
      <c r="M19" s="94"/>
    </row>
    <row r="20" spans="1:13" x14ac:dyDescent="0.2">
      <c r="A20" s="94"/>
      <c r="B20" s="94"/>
      <c r="C20" s="94"/>
      <c r="D20" s="94"/>
      <c r="E20" s="94"/>
      <c r="F20" s="94"/>
      <c r="G20" s="94"/>
      <c r="H20" s="94"/>
      <c r="I20" s="94"/>
      <c r="J20" s="94"/>
      <c r="K20" s="94"/>
      <c r="L20" s="94"/>
      <c r="M20" s="94"/>
    </row>
    <row r="21" spans="1:13" x14ac:dyDescent="0.2">
      <c r="A21" s="94"/>
      <c r="B21" s="94"/>
      <c r="C21" s="94"/>
      <c r="D21" s="94"/>
      <c r="E21" s="94"/>
      <c r="F21" s="94"/>
      <c r="G21" s="94"/>
      <c r="H21" s="94"/>
      <c r="I21" s="94"/>
      <c r="J21" s="94"/>
      <c r="K21" s="94"/>
      <c r="L21" s="94"/>
      <c r="M21" s="94"/>
    </row>
  </sheetData>
  <mergeCells count="4">
    <mergeCell ref="A1:D2"/>
    <mergeCell ref="A6:B6"/>
    <mergeCell ref="A8:C8"/>
    <mergeCell ref="A13:L13"/>
  </mergeCells>
  <phoneticPr fontId="16" type="noConversion"/>
  <pageMargins left="0.25" right="0.25" top="0.34" bottom="0.37" header="0.3" footer="0.3"/>
  <pageSetup paperSize="9" scale="50" fitToHeight="0" orientation="portrait" horizontalDpi="1200" verticalDpi="1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B5AAD-341A-4F2D-8816-1DED60DEF096}">
  <sheetPr>
    <tabColor rgb="FF92D050"/>
    <pageSetUpPr fitToPage="1"/>
  </sheetPr>
  <dimension ref="A1:K15"/>
  <sheetViews>
    <sheetView showGridLines="0" zoomScale="90" zoomScaleNormal="90" workbookViewId="0">
      <selection activeCell="D7" sqref="D7"/>
    </sheetView>
  </sheetViews>
  <sheetFormatPr defaultColWidth="8.875" defaultRowHeight="16.5" x14ac:dyDescent="0.2"/>
  <cols>
    <col min="1" max="16" width="12.625" style="74" customWidth="1"/>
    <col min="17" max="16384" width="8.875" style="74"/>
  </cols>
  <sheetData>
    <row r="1" spans="1:11" s="66" customFormat="1" ht="24.95" customHeight="1" x14ac:dyDescent="0.2">
      <c r="A1" s="206" t="str">
        <f>H2</f>
        <v>下游滞箱费结算单/内容页/附件</v>
      </c>
      <c r="B1" s="206"/>
      <c r="C1" s="206"/>
      <c r="D1" s="206"/>
      <c r="G1" s="67" t="s">
        <v>0</v>
      </c>
      <c r="H1" s="68" t="s">
        <v>135</v>
      </c>
      <c r="I1" s="69"/>
      <c r="J1" s="70"/>
    </row>
    <row r="2" spans="1:11" s="66" customFormat="1" ht="24.95" customHeight="1" x14ac:dyDescent="0.2">
      <c r="A2" s="206"/>
      <c r="B2" s="206"/>
      <c r="C2" s="206"/>
      <c r="D2" s="206"/>
      <c r="G2" s="67" t="s">
        <v>1</v>
      </c>
      <c r="H2" s="71" t="s">
        <v>140</v>
      </c>
      <c r="I2" s="72"/>
      <c r="J2" s="73"/>
    </row>
    <row r="3" spans="1:11" ht="18" customHeight="1" x14ac:dyDescent="0.2"/>
    <row r="4" spans="1:11" ht="18" customHeight="1" x14ac:dyDescent="0.2">
      <c r="A4" s="75"/>
      <c r="B4" s="75"/>
      <c r="C4" s="75"/>
      <c r="D4" s="75"/>
      <c r="E4" s="12" t="s">
        <v>145</v>
      </c>
      <c r="F4" s="11" t="s">
        <v>3</v>
      </c>
      <c r="G4" s="11" t="s">
        <v>4</v>
      </c>
      <c r="H4" s="12" t="s">
        <v>143</v>
      </c>
      <c r="I4" s="12" t="s">
        <v>5</v>
      </c>
      <c r="J4" s="12" t="s">
        <v>6</v>
      </c>
    </row>
    <row r="5" spans="1:11" ht="18" customHeight="1" x14ac:dyDescent="0.2"/>
    <row r="6" spans="1:11" ht="18" customHeight="1" x14ac:dyDescent="0.2">
      <c r="A6" s="76" t="s">
        <v>7</v>
      </c>
      <c r="B6" s="76" t="s">
        <v>64</v>
      </c>
      <c r="C6" s="77" t="s">
        <v>118</v>
      </c>
      <c r="D6" s="77" t="s">
        <v>144</v>
      </c>
      <c r="E6" s="77" t="s">
        <v>85</v>
      </c>
      <c r="F6" s="76" t="s">
        <v>86</v>
      </c>
      <c r="G6" s="5" t="s">
        <v>131</v>
      </c>
    </row>
    <row r="7" spans="1:11" ht="18" customHeight="1" x14ac:dyDescent="0.2">
      <c r="A7" s="98"/>
      <c r="B7" s="99"/>
      <c r="C7" s="99"/>
      <c r="D7" s="99"/>
    </row>
    <row r="8" spans="1:11" ht="18" customHeight="1" x14ac:dyDescent="0.2">
      <c r="A8" s="213" t="s">
        <v>83</v>
      </c>
      <c r="B8" s="214"/>
      <c r="C8" s="214"/>
      <c r="D8" s="214"/>
      <c r="E8" s="214"/>
      <c r="F8" s="214"/>
      <c r="G8" s="214"/>
      <c r="H8" s="214"/>
      <c r="I8" s="214"/>
      <c r="J8" s="215"/>
      <c r="K8" s="94"/>
    </row>
    <row r="9" spans="1:11" ht="18" customHeight="1" x14ac:dyDescent="0.2">
      <c r="A9" s="216"/>
      <c r="B9" s="217"/>
      <c r="C9" s="217"/>
      <c r="D9" s="217"/>
      <c r="E9" s="217"/>
      <c r="F9" s="217"/>
      <c r="G9" s="217"/>
      <c r="H9" s="217"/>
      <c r="I9" s="217"/>
      <c r="J9" s="218"/>
      <c r="K9" s="94"/>
    </row>
    <row r="10" spans="1:11" ht="18" customHeight="1" x14ac:dyDescent="0.2">
      <c r="A10" s="219"/>
      <c r="B10" s="219"/>
      <c r="C10" s="96"/>
      <c r="D10" s="101"/>
      <c r="E10" s="97"/>
      <c r="F10" s="97"/>
      <c r="G10" s="97"/>
      <c r="H10" s="97"/>
      <c r="I10" s="97"/>
      <c r="J10" s="97"/>
      <c r="K10" s="94"/>
    </row>
    <row r="11" spans="1:11" ht="18" customHeight="1" x14ac:dyDescent="0.2">
      <c r="A11" s="205" t="s">
        <v>84</v>
      </c>
      <c r="B11" s="205"/>
      <c r="C11" s="205"/>
      <c r="D11" s="205"/>
      <c r="E11" s="205"/>
      <c r="F11" s="205"/>
      <c r="G11" s="205"/>
      <c r="H11" s="205"/>
      <c r="I11" s="205"/>
      <c r="J11" s="205"/>
      <c r="K11" s="94"/>
    </row>
    <row r="12" spans="1:11" ht="18" customHeight="1" x14ac:dyDescent="0.2">
      <c r="A12" s="205"/>
      <c r="B12" s="205"/>
      <c r="C12" s="205"/>
      <c r="D12" s="205"/>
      <c r="E12" s="205"/>
      <c r="F12" s="205"/>
      <c r="G12" s="205"/>
      <c r="H12" s="205"/>
      <c r="I12" s="205"/>
      <c r="J12" s="205"/>
      <c r="K12" s="94"/>
    </row>
    <row r="13" spans="1:11" ht="18" customHeight="1" x14ac:dyDescent="0.2">
      <c r="A13" s="205"/>
      <c r="B13" s="205"/>
      <c r="C13" s="205"/>
      <c r="D13" s="205"/>
      <c r="E13" s="205"/>
      <c r="F13" s="205"/>
      <c r="G13" s="205"/>
      <c r="H13" s="205"/>
      <c r="I13" s="205"/>
      <c r="J13" s="205"/>
      <c r="K13" s="94"/>
    </row>
    <row r="14" spans="1:11" ht="18" customHeight="1" x14ac:dyDescent="0.2">
      <c r="A14" s="205"/>
      <c r="B14" s="205"/>
      <c r="C14" s="205"/>
      <c r="D14" s="205"/>
      <c r="E14" s="205"/>
      <c r="F14" s="205"/>
      <c r="G14" s="205"/>
      <c r="H14" s="205"/>
      <c r="I14" s="205"/>
      <c r="J14" s="205"/>
      <c r="K14" s="94"/>
    </row>
    <row r="15" spans="1:11" ht="18" customHeight="1" x14ac:dyDescent="0.2">
      <c r="A15" s="205"/>
      <c r="B15" s="205"/>
      <c r="C15" s="205"/>
      <c r="D15" s="205"/>
      <c r="E15" s="205"/>
      <c r="F15" s="205"/>
      <c r="G15" s="205"/>
      <c r="H15" s="205"/>
      <c r="I15" s="205"/>
      <c r="J15" s="205"/>
      <c r="K15" s="94"/>
    </row>
  </sheetData>
  <mergeCells count="4">
    <mergeCell ref="A1:D2"/>
    <mergeCell ref="A8:J9"/>
    <mergeCell ref="A10:B10"/>
    <mergeCell ref="A11:J15"/>
  </mergeCells>
  <phoneticPr fontId="16" type="noConversion"/>
  <pageMargins left="0.25" right="0.25" top="0.34" bottom="0.37" header="0.3" footer="0.3"/>
  <pageSetup paperSize="9" scale="58" fitToHeight="0"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常规</vt:lpstr>
      <vt:lpstr>滞箱费项目(下游)</vt:lpstr>
      <vt:lpstr>物流附加服务费</vt:lpstr>
      <vt:lpstr>到期预警项目(下游)</vt:lpstr>
      <vt:lpstr>审批</vt:lpstr>
      <vt:lpstr>快递信息</vt:lpstr>
      <vt:lpstr>附件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2022-12-13T03:01:24Z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